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office-my.sharepoint.com/personal/james_bradshaw_fcc_gov/Documents/Documents/"/>
    </mc:Choice>
  </mc:AlternateContent>
  <xr:revisionPtr revIDLastSave="0" documentId="8_{4046754D-ACC6-45EF-81D3-0E577510E456}" xr6:coauthVersionLast="47" xr6:coauthVersionMax="47" xr10:uidLastSave="{00000000-0000-0000-0000-000000000000}"/>
  <bookViews>
    <workbookView xWindow="-110" yWindow="-110" windowWidth="19420" windowHeight="10420" tabRatio="598" xr2:uid="{B98A2541-0306-44DF-8469-38901B33A56D}"/>
  </bookViews>
  <sheets>
    <sheet name="Hi Pts all rac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" i="2" l="1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B86" i="2" s="1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E85" i="2"/>
  <c r="F85" i="2"/>
  <c r="G85" i="2"/>
  <c r="H85" i="2"/>
  <c r="I85" i="2"/>
  <c r="J85" i="2"/>
  <c r="K85" i="2"/>
  <c r="L85" i="2"/>
  <c r="D85" i="2"/>
  <c r="AZ77" i="2"/>
  <c r="AX77" i="2"/>
  <c r="B77" i="2"/>
  <c r="C77" i="2" s="1"/>
  <c r="AZ73" i="2"/>
  <c r="AX73" i="2"/>
  <c r="B73" i="2"/>
  <c r="C73" i="2" s="1"/>
  <c r="AZ71" i="2"/>
  <c r="AX71" i="2"/>
  <c r="B71" i="2"/>
  <c r="C71" i="2" s="1"/>
  <c r="AZ69" i="2"/>
  <c r="AX69" i="2"/>
  <c r="B69" i="2"/>
  <c r="C69" i="2" s="1"/>
  <c r="AZ74" i="2"/>
  <c r="AX74" i="2"/>
  <c r="B74" i="2"/>
  <c r="C74" i="2" s="1"/>
  <c r="AZ75" i="2"/>
  <c r="AX75" i="2"/>
  <c r="B75" i="2"/>
  <c r="C75" i="2" s="1"/>
  <c r="AX72" i="2"/>
  <c r="AB72" i="2"/>
  <c r="AZ72" i="2" s="1"/>
  <c r="B72" i="2"/>
  <c r="C72" i="2" s="1"/>
  <c r="AX67" i="2"/>
  <c r="AC67" i="2"/>
  <c r="AZ67" i="2" s="1"/>
  <c r="B67" i="2"/>
  <c r="C67" i="2" s="1"/>
  <c r="AZ76" i="2"/>
  <c r="AX76" i="2"/>
  <c r="B76" i="2"/>
  <c r="C76" i="2" s="1"/>
  <c r="AZ70" i="2"/>
  <c r="AX70" i="2"/>
  <c r="B70" i="2"/>
  <c r="C70" i="2" s="1"/>
  <c r="AZ68" i="2"/>
  <c r="AX68" i="2"/>
  <c r="B68" i="2"/>
  <c r="C68" i="2" s="1"/>
  <c r="AC48" i="2"/>
  <c r="AC16" i="2"/>
  <c r="AB17" i="2"/>
  <c r="Z37" i="2"/>
  <c r="B57" i="2"/>
  <c r="C57" i="2" s="1"/>
  <c r="B58" i="2"/>
  <c r="C58" i="2" s="1"/>
  <c r="AZ12" i="2"/>
  <c r="AX12" i="2"/>
  <c r="B12" i="2"/>
  <c r="C12" i="2" s="1"/>
  <c r="AZ41" i="2"/>
  <c r="AZ40" i="2"/>
  <c r="AZ43" i="2"/>
  <c r="AZ42" i="2"/>
  <c r="AX41" i="2"/>
  <c r="AX40" i="2"/>
  <c r="AX43" i="2"/>
  <c r="AX42" i="2"/>
  <c r="AZ19" i="2"/>
  <c r="AZ20" i="2"/>
  <c r="AX19" i="2"/>
  <c r="AX20" i="2"/>
  <c r="AZ10" i="2"/>
  <c r="AX10" i="2"/>
  <c r="B50" i="2"/>
  <c r="B54" i="2"/>
  <c r="B49" i="2"/>
  <c r="B53" i="2"/>
  <c r="B52" i="2"/>
  <c r="B51" i="2"/>
  <c r="B55" i="2"/>
  <c r="B60" i="2"/>
  <c r="B56" i="2"/>
  <c r="B59" i="2"/>
  <c r="B61" i="2"/>
  <c r="B62" i="2"/>
  <c r="B63" i="2"/>
  <c r="B48" i="2"/>
  <c r="C61" i="2"/>
  <c r="C56" i="2"/>
  <c r="C59" i="2"/>
  <c r="B41" i="2"/>
  <c r="C41" i="2" s="1"/>
  <c r="B20" i="2"/>
  <c r="C20" i="2" s="1"/>
  <c r="B42" i="2"/>
  <c r="C42" i="2" s="1"/>
  <c r="B43" i="2"/>
  <c r="C43" i="2" s="1"/>
  <c r="B10" i="2"/>
  <c r="C10" i="2"/>
  <c r="C55" i="2"/>
  <c r="B40" i="2"/>
  <c r="C40" i="2" s="1"/>
  <c r="B19" i="2"/>
  <c r="C19" i="2" s="1"/>
  <c r="AZ23" i="2"/>
  <c r="AZ24" i="2"/>
  <c r="AX23" i="2"/>
  <c r="AX24" i="2"/>
  <c r="C62" i="2"/>
  <c r="C60" i="2"/>
  <c r="C54" i="2"/>
  <c r="C53" i="2"/>
  <c r="B24" i="2"/>
  <c r="C24" i="2" s="1"/>
  <c r="B23" i="2"/>
  <c r="C23" i="2" s="1"/>
  <c r="AX25" i="2"/>
  <c r="AZ25" i="2"/>
  <c r="B25" i="2"/>
  <c r="C25" i="2" s="1"/>
  <c r="AZ44" i="2"/>
  <c r="AX44" i="2"/>
  <c r="B44" i="2"/>
  <c r="C44" i="2" s="1"/>
  <c r="AX30" i="2"/>
  <c r="AZ30" i="2"/>
  <c r="AZ29" i="2"/>
  <c r="AX29" i="2"/>
  <c r="AX16" i="2"/>
  <c r="AZ16" i="2"/>
  <c r="AX21" i="2"/>
  <c r="AZ21" i="2"/>
  <c r="AX18" i="2"/>
  <c r="AZ18" i="2"/>
  <c r="AX22" i="2"/>
  <c r="AZ22" i="2"/>
  <c r="AX9" i="2"/>
  <c r="AZ9" i="2"/>
  <c r="AX5" i="2"/>
  <c r="AZ5" i="2"/>
  <c r="AX6" i="2"/>
  <c r="AZ6" i="2"/>
  <c r="AX11" i="2"/>
  <c r="AZ11" i="2"/>
  <c r="AX7" i="2"/>
  <c r="AZ7" i="2"/>
  <c r="AX8" i="2"/>
  <c r="AZ8" i="2"/>
  <c r="C49" i="2"/>
  <c r="C51" i="2"/>
  <c r="C50" i="2"/>
  <c r="B18" i="2"/>
  <c r="C18" i="2" s="1"/>
  <c r="B7" i="2"/>
  <c r="C7" i="2" s="1"/>
  <c r="C48" i="2"/>
  <c r="C52" i="2"/>
  <c r="B8" i="2"/>
  <c r="C8" i="2" s="1"/>
  <c r="B11" i="2"/>
  <c r="C11" i="2" s="1"/>
  <c r="B30" i="2"/>
  <c r="C30" i="2" s="1"/>
  <c r="B29" i="2"/>
  <c r="C29" i="2" s="1"/>
  <c r="AR34" i="2"/>
  <c r="AS34" i="2" s="1"/>
  <c r="AT34" i="2" s="1"/>
  <c r="AU34" i="2" s="1"/>
  <c r="AV34" i="2" s="1"/>
  <c r="B9" i="2"/>
  <c r="C9" i="2" s="1"/>
  <c r="AR66" i="2"/>
  <c r="AS66" i="2" s="1"/>
  <c r="AT66" i="2" s="1"/>
  <c r="AU66" i="2" s="1"/>
  <c r="AV66" i="2" s="1"/>
  <c r="AR47" i="2"/>
  <c r="AS47" i="2" s="1"/>
  <c r="AT47" i="2" s="1"/>
  <c r="AU47" i="2" s="1"/>
  <c r="AV47" i="2" s="1"/>
  <c r="AR28" i="2"/>
  <c r="AS28" i="2" s="1"/>
  <c r="AT28" i="2" s="1"/>
  <c r="AU28" i="2" s="1"/>
  <c r="AV28" i="2" s="1"/>
  <c r="AR15" i="2"/>
  <c r="AS15" i="2" s="1"/>
  <c r="AT15" i="2" s="1"/>
  <c r="AU15" i="2" s="1"/>
  <c r="AV15" i="2" s="1"/>
  <c r="AR3" i="2"/>
  <c r="C63" i="2" l="1"/>
  <c r="AZ37" i="2" l="1"/>
  <c r="AZ4" i="2"/>
  <c r="AZ39" i="2"/>
  <c r="AZ36" i="2"/>
  <c r="AZ38" i="2"/>
  <c r="AZ35" i="2"/>
  <c r="AX35" i="2"/>
  <c r="AX39" i="2"/>
  <c r="AX36" i="2"/>
  <c r="AX38" i="2"/>
  <c r="AX37" i="2"/>
  <c r="AX4" i="2"/>
  <c r="B35" i="2" l="1"/>
  <c r="C35" i="2" s="1"/>
  <c r="B36" i="2"/>
  <c r="C36" i="2" s="1"/>
  <c r="B38" i="2"/>
  <c r="C38" i="2" s="1"/>
  <c r="AR82" i="2" l="1"/>
  <c r="AS82" i="2" s="1"/>
  <c r="AT82" i="2" s="1"/>
  <c r="AU82" i="2" s="1"/>
  <c r="AV82" i="2" s="1"/>
  <c r="B16" i="2" l="1"/>
  <c r="C16" i="2" s="1"/>
  <c r="B39" i="2" l="1"/>
  <c r="C39" i="2" s="1"/>
  <c r="B37" i="2"/>
  <c r="C37" i="2" s="1"/>
  <c r="B21" i="2"/>
  <c r="C21" i="2" s="1"/>
  <c r="B22" i="2"/>
  <c r="C22" i="2" s="1"/>
  <c r="B6" i="2"/>
  <c r="C6" i="2" s="1"/>
  <c r="B5" i="2"/>
  <c r="C5" i="2" s="1"/>
  <c r="B4" i="2"/>
  <c r="C4" i="2" s="1"/>
  <c r="AS3" i="2" l="1"/>
  <c r="AT3" i="2" l="1"/>
  <c r="AU3" i="2" s="1"/>
  <c r="AV3" i="2" s="1"/>
  <c r="AX17" i="2"/>
  <c r="B17" i="2"/>
  <c r="C17" i="2" s="1"/>
  <c r="AZ17" i="2"/>
</calcChain>
</file>

<file path=xl/sharedStrings.xml><?xml version="1.0" encoding="utf-8"?>
<sst xmlns="http://schemas.openxmlformats.org/spreadsheetml/2006/main" count="570" uniqueCount="109">
  <si>
    <t>HHSA Running Results Summary</t>
  </si>
  <si>
    <t>NONSPIN CRUISING</t>
  </si>
  <si>
    <t>COMM CUP</t>
  </si>
  <si>
    <t>High Pts.</t>
  </si>
  <si>
    <t>NAS lithous</t>
  </si>
  <si>
    <t>S1-1</t>
  </si>
  <si>
    <t>AYC Oxford</t>
  </si>
  <si>
    <t>S1-2</t>
  </si>
  <si>
    <t>S1-3</t>
  </si>
  <si>
    <t>Anap-Miles</t>
  </si>
  <si>
    <t>Poplar</t>
  </si>
  <si>
    <t>S1-4</t>
  </si>
  <si>
    <t>S1-5</t>
  </si>
  <si>
    <t>Newport</t>
  </si>
  <si>
    <t>S1-6</t>
  </si>
  <si>
    <t>MD cures</t>
  </si>
  <si>
    <t>S2-1</t>
  </si>
  <si>
    <t>Sharps</t>
  </si>
  <si>
    <t>S2-2</t>
  </si>
  <si>
    <t>Boomerang</t>
  </si>
  <si>
    <t>S2-3</t>
  </si>
  <si>
    <t>S2-4</t>
  </si>
  <si>
    <t>S2-5</t>
  </si>
  <si>
    <t>Sh. Hand</t>
  </si>
  <si>
    <t>S2-6</t>
  </si>
  <si>
    <t>Miles River</t>
  </si>
  <si>
    <t>S3-1</t>
  </si>
  <si>
    <t>GOV CUP</t>
  </si>
  <si>
    <t>S3-2</t>
  </si>
  <si>
    <t>S3-3</t>
  </si>
  <si>
    <t>CRAB cup</t>
  </si>
  <si>
    <t>S3-4</t>
  </si>
  <si>
    <t>West</t>
  </si>
  <si>
    <t>Back</t>
  </si>
  <si>
    <t>S3-5</t>
  </si>
  <si>
    <t>S3-6</t>
  </si>
  <si>
    <t>NASS Ox</t>
  </si>
  <si>
    <t>Hammond</t>
  </si>
  <si>
    <t>Hospice</t>
  </si>
  <si>
    <t>Solomns</t>
  </si>
  <si>
    <t>HHSA</t>
  </si>
  <si>
    <t>Autumn</t>
  </si>
  <si>
    <t>FB1</t>
  </si>
  <si>
    <t>FB2</t>
  </si>
  <si>
    <t>FB3</t>
  </si>
  <si>
    <t>FB4</t>
  </si>
  <si>
    <t>FB5</t>
  </si>
  <si>
    <t>FB6</t>
  </si>
  <si>
    <t>CC</t>
  </si>
  <si>
    <t>WNBOTY</t>
  </si>
  <si>
    <t>Races</t>
  </si>
  <si>
    <t>YTD</t>
  </si>
  <si>
    <t>Qual?</t>
  </si>
  <si>
    <t>Run</t>
  </si>
  <si>
    <t>BLEW BAYOU II</t>
  </si>
  <si>
    <t>RC</t>
  </si>
  <si>
    <t>Y</t>
  </si>
  <si>
    <t>PUT-IN-BAY</t>
  </si>
  <si>
    <t>y</t>
  </si>
  <si>
    <t>MAYA</t>
  </si>
  <si>
    <t>SEA CHALET</t>
  </si>
  <si>
    <t>N</t>
  </si>
  <si>
    <t>AEOLIAN</t>
  </si>
  <si>
    <t>HAVOC</t>
  </si>
  <si>
    <t>maybe</t>
  </si>
  <si>
    <t>UNCHARTED</t>
  </si>
  <si>
    <t>FIRTH OF TAY</t>
  </si>
  <si>
    <t>SUHR LA MER</t>
  </si>
  <si>
    <t>cancelled</t>
  </si>
  <si>
    <t>NONSPIN RACING</t>
  </si>
  <si>
    <t>REVOLUTION (NSR)</t>
  </si>
  <si>
    <t>REVOLUTION</t>
  </si>
  <si>
    <t>AMARA</t>
  </si>
  <si>
    <t>RESILIENT</t>
  </si>
  <si>
    <t>HAWKEYE</t>
  </si>
  <si>
    <t>CANIS AUSTRALIS</t>
  </si>
  <si>
    <t>KAIO</t>
  </si>
  <si>
    <t>ALLEGIANT</t>
  </si>
  <si>
    <t>MAWAENA (NSR0</t>
  </si>
  <si>
    <t>MAWAENA</t>
  </si>
  <si>
    <t>TRANQUILO (NSR)</t>
  </si>
  <si>
    <t>FINE TUNED</t>
  </si>
  <si>
    <t>SPINNAKER CRUISING</t>
  </si>
  <si>
    <t>SERENDIPITY</t>
  </si>
  <si>
    <t>LYONESSE (SPC)</t>
  </si>
  <si>
    <t>LYONESSE</t>
  </si>
  <si>
    <t>SPINNAKER RACING</t>
  </si>
  <si>
    <t>KNOT HOME</t>
  </si>
  <si>
    <t>VIKO30</t>
  </si>
  <si>
    <t>TRANQUILO (SPR)</t>
  </si>
  <si>
    <t>KAYA</t>
  </si>
  <si>
    <t>BAY RETRIEVER</t>
  </si>
  <si>
    <t>MAWAENA (SPR)</t>
  </si>
  <si>
    <t>VIKO30 - #2</t>
  </si>
  <si>
    <t>REVOLUTION (SPR)</t>
  </si>
  <si>
    <t>LYONESSE (SPR)</t>
  </si>
  <si>
    <t>SEA WITCH</t>
  </si>
  <si>
    <t>SHORTHANDED</t>
  </si>
  <si>
    <t>All classes</t>
  </si>
  <si>
    <t>CC Qual?</t>
  </si>
  <si>
    <t>combined</t>
  </si>
  <si>
    <t>REVOLUTION (NSR &amp; SPR)</t>
  </si>
  <si>
    <t>LYONESSE (SPC &amp; SPR)</t>
  </si>
  <si>
    <t>MAWAENA (NSR &amp; SPR)</t>
  </si>
  <si>
    <t>Bermuda</t>
  </si>
  <si>
    <t>Leukemia</t>
  </si>
  <si>
    <t>Cambridge</t>
  </si>
  <si>
    <t>Total boats racing</t>
  </si>
  <si>
    <t>Max boats 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</si>
</sst>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4" borderId="0" xfId="0" applyNumberFormat="1" applyFont="1" applyFill="1" applyAlignment="1">
      <alignment horizontal="left" vertical="center"/>
    </xf>
    <xf numFmtId="2" fontId="1" fillId="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387ECE48-E0D8-4848-B87B-6FB862FC78F1}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E1E5-EABE-4BA3-9593-9A63FC423DD8}">
  <dimension ref="A1:BJ122"/>
  <sheetViews>
    <sheetView tabSelected="1" zoomScale="106" zoomScaleNormal="106" workbookViewId="0">
      <pane xSplit="3" topLeftCell="Z1" activePane="topRight" state="frozen"/>
      <selection pane="topRight" activeCell="AF10" sqref="AF10"/>
    </sheetView>
  </sheetViews>
  <sheetFormatPr defaultColWidth="9.140625" defaultRowHeight="15" customHeight="1"/>
  <cols>
    <col min="1" max="1" width="24.140625" style="2" customWidth="1"/>
    <col min="2" max="3" width="10.42578125" style="21" customWidth="1"/>
    <col min="4" max="4" width="7.42578125" style="21" customWidth="1"/>
    <col min="5" max="48" width="6.42578125" style="1" customWidth="1"/>
    <col min="49" max="49" width="19.140625" style="2" customWidth="1"/>
    <col min="50" max="16384" width="9.140625" style="1"/>
  </cols>
  <sheetData>
    <row r="1" spans="1:52" s="4" customFormat="1">
      <c r="A1" s="5" t="s">
        <v>0</v>
      </c>
      <c r="B1" s="19"/>
      <c r="C1" s="19"/>
      <c r="D1" s="1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5"/>
      <c r="AX1" s="6"/>
      <c r="AY1" s="6"/>
      <c r="AZ1" s="6"/>
    </row>
    <row r="2" spans="1:52" s="4" customFormat="1">
      <c r="A2" s="23" t="s">
        <v>1</v>
      </c>
      <c r="B2" s="20" t="s">
        <v>2</v>
      </c>
      <c r="C2" s="20" t="s">
        <v>3</v>
      </c>
      <c r="D2" s="28" t="s">
        <v>4</v>
      </c>
      <c r="E2" s="8" t="s">
        <v>5</v>
      </c>
      <c r="F2" s="26" t="s">
        <v>6</v>
      </c>
      <c r="G2" s="8" t="s">
        <v>7</v>
      </c>
      <c r="H2" s="8" t="s">
        <v>8</v>
      </c>
      <c r="I2" s="22" t="s">
        <v>9</v>
      </c>
      <c r="J2" s="12" t="s">
        <v>10</v>
      </c>
      <c r="K2" s="8" t="s">
        <v>11</v>
      </c>
      <c r="L2" s="8" t="s">
        <v>12</v>
      </c>
      <c r="M2" s="12" t="s">
        <v>13</v>
      </c>
      <c r="N2" s="8" t="s">
        <v>14</v>
      </c>
      <c r="O2" s="22" t="s">
        <v>15</v>
      </c>
      <c r="P2" s="8" t="s">
        <v>16</v>
      </c>
      <c r="Q2" s="14" t="s">
        <v>17</v>
      </c>
      <c r="R2" s="8" t="s">
        <v>18</v>
      </c>
      <c r="S2" s="22" t="s">
        <v>19</v>
      </c>
      <c r="T2" s="8" t="s">
        <v>20</v>
      </c>
      <c r="U2" s="8" t="s">
        <v>21</v>
      </c>
      <c r="V2" s="8" t="s">
        <v>22</v>
      </c>
      <c r="W2" s="24" t="s">
        <v>23</v>
      </c>
      <c r="X2" s="8" t="s">
        <v>24</v>
      </c>
      <c r="Y2" s="24" t="s">
        <v>25</v>
      </c>
      <c r="Z2" s="8" t="s">
        <v>26</v>
      </c>
      <c r="AA2" s="25" t="s">
        <v>27</v>
      </c>
      <c r="AB2" s="8" t="s">
        <v>28</v>
      </c>
      <c r="AC2" s="14" t="s">
        <v>10</v>
      </c>
      <c r="AD2" s="8" t="s">
        <v>29</v>
      </c>
      <c r="AE2" s="12" t="s">
        <v>30</v>
      </c>
      <c r="AF2" s="8" t="s">
        <v>31</v>
      </c>
      <c r="AG2" s="14" t="s">
        <v>32</v>
      </c>
      <c r="AH2" s="14" t="s">
        <v>33</v>
      </c>
      <c r="AI2" s="8" t="s">
        <v>34</v>
      </c>
      <c r="AJ2" s="8" t="s">
        <v>35</v>
      </c>
      <c r="AK2" s="26" t="s">
        <v>36</v>
      </c>
      <c r="AL2" s="26" t="s">
        <v>37</v>
      </c>
      <c r="AM2" s="26" t="s">
        <v>38</v>
      </c>
      <c r="AN2" s="12" t="s">
        <v>39</v>
      </c>
      <c r="AO2" s="14" t="s">
        <v>40</v>
      </c>
      <c r="AP2" s="14" t="s">
        <v>41</v>
      </c>
      <c r="AQ2" s="16" t="s">
        <v>42</v>
      </c>
      <c r="AR2" s="16" t="s">
        <v>43</v>
      </c>
      <c r="AS2" s="16" t="s">
        <v>44</v>
      </c>
      <c r="AT2" s="16" t="s">
        <v>45</v>
      </c>
      <c r="AU2" s="16" t="s">
        <v>46</v>
      </c>
      <c r="AV2" s="16" t="s">
        <v>47</v>
      </c>
      <c r="AW2" s="23" t="s">
        <v>1</v>
      </c>
      <c r="AX2" s="27" t="s">
        <v>48</v>
      </c>
      <c r="AY2" s="27" t="s">
        <v>49</v>
      </c>
      <c r="AZ2" s="27" t="s">
        <v>50</v>
      </c>
    </row>
    <row r="3" spans="1:52">
      <c r="A3" s="11"/>
      <c r="B3" s="20" t="s">
        <v>51</v>
      </c>
      <c r="C3" s="20" t="s">
        <v>51</v>
      </c>
      <c r="D3" s="13">
        <v>45773</v>
      </c>
      <c r="E3" s="9">
        <v>45784</v>
      </c>
      <c r="F3" s="13">
        <v>45787</v>
      </c>
      <c r="G3" s="9">
        <v>45791</v>
      </c>
      <c r="H3" s="9">
        <v>45798</v>
      </c>
      <c r="I3" s="13">
        <v>45801</v>
      </c>
      <c r="J3" s="13">
        <v>45803</v>
      </c>
      <c r="K3" s="9">
        <v>45805</v>
      </c>
      <c r="L3" s="9">
        <v>45812</v>
      </c>
      <c r="M3" s="13">
        <v>45814</v>
      </c>
      <c r="N3" s="9">
        <v>45819</v>
      </c>
      <c r="O3" s="13">
        <v>45822</v>
      </c>
      <c r="P3" s="9">
        <v>45826</v>
      </c>
      <c r="Q3" s="15">
        <v>45829</v>
      </c>
      <c r="R3" s="9">
        <v>45833</v>
      </c>
      <c r="S3" s="13">
        <v>45835</v>
      </c>
      <c r="T3" s="9">
        <v>45840</v>
      </c>
      <c r="U3" s="9">
        <v>45847</v>
      </c>
      <c r="V3" s="9">
        <v>45854</v>
      </c>
      <c r="W3" s="15">
        <v>45858</v>
      </c>
      <c r="X3" s="9">
        <v>45861</v>
      </c>
      <c r="Y3" s="15">
        <v>45864</v>
      </c>
      <c r="Z3" s="9">
        <v>45868</v>
      </c>
      <c r="AA3" s="13">
        <v>45870</v>
      </c>
      <c r="AB3" s="9">
        <v>45875</v>
      </c>
      <c r="AC3" s="15">
        <v>45514</v>
      </c>
      <c r="AD3" s="9">
        <v>45882</v>
      </c>
      <c r="AE3" s="13">
        <v>45885</v>
      </c>
      <c r="AF3" s="9">
        <v>45889</v>
      </c>
      <c r="AG3" s="15">
        <v>45892</v>
      </c>
      <c r="AH3" s="15">
        <v>45893</v>
      </c>
      <c r="AI3" s="9">
        <v>45896</v>
      </c>
      <c r="AJ3" s="9">
        <v>45903</v>
      </c>
      <c r="AK3" s="13">
        <v>45906</v>
      </c>
      <c r="AL3" s="13">
        <v>45907</v>
      </c>
      <c r="AM3" s="13">
        <v>45913</v>
      </c>
      <c r="AN3" s="13">
        <v>45920</v>
      </c>
      <c r="AO3" s="15">
        <v>45921</v>
      </c>
      <c r="AP3" s="15">
        <v>45584</v>
      </c>
      <c r="AQ3" s="17">
        <v>45956</v>
      </c>
      <c r="AR3" s="17">
        <f>AQ3+7</f>
        <v>45963</v>
      </c>
      <c r="AS3" s="17">
        <f>AR3+7</f>
        <v>45970</v>
      </c>
      <c r="AT3" s="17">
        <f>AS3+7</f>
        <v>45977</v>
      </c>
      <c r="AU3" s="17">
        <f>AT3+7</f>
        <v>45984</v>
      </c>
      <c r="AV3" s="17">
        <f>AU3+7</f>
        <v>45991</v>
      </c>
      <c r="AW3" s="11"/>
      <c r="AX3" s="27" t="s">
        <v>52</v>
      </c>
      <c r="AY3" s="27" t="s">
        <v>52</v>
      </c>
      <c r="AZ3" s="27" t="s">
        <v>53</v>
      </c>
    </row>
    <row r="4" spans="1:52">
      <c r="A4" s="2" t="s">
        <v>54</v>
      </c>
      <c r="B4" s="18">
        <f>SUM(D4:AV4)</f>
        <v>38.049999999999997</v>
      </c>
      <c r="C4" s="18">
        <f>B4-D4-F4-J4-I4-M4-O4-S4-AA4-AE4-AH4-AK4-AL4-AM4-AN4-W4-AQ4-AR4-AS4-AT4-AU4-AV4</f>
        <v>33.119999999999997</v>
      </c>
      <c r="D4" s="31"/>
      <c r="E4" s="31"/>
      <c r="F4" s="32"/>
      <c r="G4" s="33">
        <v>3</v>
      </c>
      <c r="H4" s="35"/>
      <c r="I4" s="32"/>
      <c r="J4" s="34"/>
      <c r="K4" s="6">
        <v>0</v>
      </c>
      <c r="L4" s="32">
        <v>3</v>
      </c>
      <c r="M4" s="32"/>
      <c r="N4" s="32">
        <v>3</v>
      </c>
      <c r="O4" s="32">
        <v>3</v>
      </c>
      <c r="P4" s="32">
        <v>3</v>
      </c>
      <c r="Q4" s="31">
        <v>2</v>
      </c>
      <c r="R4" s="33">
        <v>3</v>
      </c>
      <c r="S4" s="36"/>
      <c r="T4" s="31">
        <v>2.4700000000000002</v>
      </c>
      <c r="U4" s="32">
        <v>1</v>
      </c>
      <c r="V4" s="32">
        <v>1.5</v>
      </c>
      <c r="W4" s="32">
        <v>1.93</v>
      </c>
      <c r="X4" s="32">
        <v>1.93</v>
      </c>
      <c r="Y4" s="32"/>
      <c r="Z4" s="32">
        <v>2.4700000000000002</v>
      </c>
      <c r="AA4" s="32"/>
      <c r="AB4" s="32">
        <v>1.75</v>
      </c>
      <c r="AC4" s="32">
        <v>1</v>
      </c>
      <c r="AD4" s="32">
        <v>1</v>
      </c>
      <c r="AE4" s="32"/>
      <c r="AF4" s="32">
        <v>3</v>
      </c>
      <c r="AG4" s="32"/>
      <c r="AH4" s="32"/>
      <c r="AI4" s="6" t="s">
        <v>55</v>
      </c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2" t="s">
        <v>54</v>
      </c>
      <c r="AX4" s="1" t="str">
        <f>IF(M4+D4+F4+J4+I4+O4+S4+AA4+AE4+AK4+AL4+AM4+AN4&gt;0,"Y","N")</f>
        <v>Y</v>
      </c>
      <c r="AY4" s="1" t="s">
        <v>56</v>
      </c>
      <c r="AZ4" s="1">
        <f>COUNTA(D4:AV4)</f>
        <v>19</v>
      </c>
    </row>
    <row r="5" spans="1:52">
      <c r="A5" s="2" t="s">
        <v>57</v>
      </c>
      <c r="B5" s="18">
        <f>SUM(D5:AV5)</f>
        <v>27.06</v>
      </c>
      <c r="C5" s="18">
        <f>B5-D5-F5-J5-I5-M5-O5-S5-AA5-AE5-AH5-AK5-AL5-AM5-AN5-W5-AQ5-AR5-AS5-AT5-AU5-AV5</f>
        <v>26.06</v>
      </c>
      <c r="D5" s="31"/>
      <c r="E5" s="31"/>
      <c r="F5" s="32"/>
      <c r="G5" s="33">
        <v>1.5</v>
      </c>
      <c r="H5" s="32"/>
      <c r="I5" s="32"/>
      <c r="J5" s="34"/>
      <c r="K5" s="32"/>
      <c r="L5" s="32">
        <v>1.5</v>
      </c>
      <c r="M5" s="32"/>
      <c r="N5" s="6">
        <v>1.5</v>
      </c>
      <c r="O5" s="32">
        <v>1</v>
      </c>
      <c r="P5" s="32">
        <v>1.75</v>
      </c>
      <c r="Q5" s="32">
        <v>3</v>
      </c>
      <c r="R5" s="45">
        <v>1.5</v>
      </c>
      <c r="S5" s="32"/>
      <c r="T5" s="45">
        <v>1.93</v>
      </c>
      <c r="U5" s="32">
        <v>1</v>
      </c>
      <c r="V5" s="32">
        <v>1.9</v>
      </c>
      <c r="W5" s="32"/>
      <c r="X5" s="32">
        <v>3</v>
      </c>
      <c r="Y5" s="32"/>
      <c r="Z5" s="32"/>
      <c r="AA5" s="32"/>
      <c r="AB5" s="32">
        <v>2.5499999999999998</v>
      </c>
      <c r="AC5" s="32">
        <v>2</v>
      </c>
      <c r="AD5" s="32">
        <v>1</v>
      </c>
      <c r="AE5" s="32"/>
      <c r="AF5" s="32">
        <v>1.93</v>
      </c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5"/>
      <c r="AT5" s="32"/>
      <c r="AU5" s="32"/>
      <c r="AV5" s="32"/>
      <c r="AW5" s="2" t="s">
        <v>57</v>
      </c>
      <c r="AX5" s="1" t="str">
        <f>IF(M5+D5+F5+J5+I5+O5+S5+AA5+AE5+AK5+AL5+AM5+AN5&gt;0,"Y","N")</f>
        <v>Y</v>
      </c>
      <c r="AY5" s="1" t="s">
        <v>58</v>
      </c>
      <c r="AZ5" s="1">
        <f>COUNTA(D5:AV5)</f>
        <v>15</v>
      </c>
    </row>
    <row r="6" spans="1:52">
      <c r="A6" s="2" t="s">
        <v>59</v>
      </c>
      <c r="B6" s="18">
        <f>SUM(D6:AV6)</f>
        <v>24.82</v>
      </c>
      <c r="C6" s="18">
        <f>B6-D6-F6-J6-I6-M6-O6-S6-AA6-AE6-AH6-AK6-AL6-AM6-AN6-W6-AQ6-AR6-AS6-AT6-AU6-AV6</f>
        <v>24.82</v>
      </c>
      <c r="D6" s="37"/>
      <c r="E6" s="37"/>
      <c r="F6" s="32"/>
      <c r="G6" s="33">
        <v>2</v>
      </c>
      <c r="H6" s="32"/>
      <c r="I6" s="32"/>
      <c r="J6" s="34"/>
      <c r="K6" s="32"/>
      <c r="L6" s="6">
        <v>2</v>
      </c>
      <c r="M6" s="31"/>
      <c r="N6" s="32">
        <v>2</v>
      </c>
      <c r="O6" s="32"/>
      <c r="P6" s="31">
        <v>2.5499999999999998</v>
      </c>
      <c r="Q6" s="32"/>
      <c r="R6" s="32"/>
      <c r="S6" s="32"/>
      <c r="T6" s="31">
        <v>3</v>
      </c>
      <c r="U6" s="32"/>
      <c r="V6" s="32">
        <v>2.2999999999999998</v>
      </c>
      <c r="W6" s="6">
        <v>0</v>
      </c>
      <c r="X6" s="32">
        <v>2.4700000000000002</v>
      </c>
      <c r="Y6" s="32"/>
      <c r="Z6" s="32">
        <v>3</v>
      </c>
      <c r="AA6" s="32"/>
      <c r="AB6" s="32">
        <v>3</v>
      </c>
      <c r="AC6" s="32"/>
      <c r="AD6" s="32">
        <v>1</v>
      </c>
      <c r="AE6" s="32"/>
      <c r="AF6" s="32">
        <v>1.5</v>
      </c>
      <c r="AG6" s="32"/>
      <c r="AH6" s="32"/>
      <c r="AI6" s="32"/>
      <c r="AJ6" s="32"/>
      <c r="AK6" s="32"/>
      <c r="AL6" s="32"/>
      <c r="AM6" s="32"/>
      <c r="AN6" s="32"/>
      <c r="AO6" s="32"/>
      <c r="AP6" s="35"/>
      <c r="AQ6" s="32"/>
      <c r="AR6" s="32"/>
      <c r="AS6" s="32"/>
      <c r="AT6" s="32"/>
      <c r="AU6" s="32"/>
      <c r="AV6" s="32"/>
      <c r="AW6" s="2" t="s">
        <v>59</v>
      </c>
      <c r="AX6" s="1" t="str">
        <f>IF(M6+D6+F6+J6+I6+O6+S6+AA6+AE6+AK6+AL6+AM6+AN6&gt;0,"Y","N")</f>
        <v>N</v>
      </c>
      <c r="AY6" s="1" t="s">
        <v>56</v>
      </c>
      <c r="AZ6" s="1">
        <f>COUNTA(D6:AV6)</f>
        <v>12</v>
      </c>
    </row>
    <row r="7" spans="1:52">
      <c r="A7" s="2" t="s">
        <v>60</v>
      </c>
      <c r="B7" s="18">
        <f>SUM(D7:AV7)</f>
        <v>15.7</v>
      </c>
      <c r="C7" s="18">
        <f>B7-D7-F7-J7-I7-M7-O7-S7-AA7-AE7-AH7-AK7-AL7-AM7-AN7-W7-AQ7-AR7-AS7-AT7-AU7-AV7</f>
        <v>14.2</v>
      </c>
      <c r="D7" s="37"/>
      <c r="E7" s="37"/>
      <c r="F7" s="32"/>
      <c r="G7" s="33"/>
      <c r="H7" s="32"/>
      <c r="I7" s="32"/>
      <c r="J7" s="34"/>
      <c r="K7" s="32"/>
      <c r="L7" s="35"/>
      <c r="M7" s="31"/>
      <c r="N7" s="32"/>
      <c r="O7" s="32"/>
      <c r="P7" s="31">
        <v>1.5</v>
      </c>
      <c r="Q7" s="32"/>
      <c r="R7" s="32">
        <v>2</v>
      </c>
      <c r="S7" s="32"/>
      <c r="T7" s="31">
        <v>1.5</v>
      </c>
      <c r="U7" s="32"/>
      <c r="V7" s="32">
        <v>1.7</v>
      </c>
      <c r="W7" s="32">
        <v>1.5</v>
      </c>
      <c r="X7" s="32"/>
      <c r="Y7" s="32">
        <v>1.5</v>
      </c>
      <c r="Z7" s="32">
        <v>1.5</v>
      </c>
      <c r="AA7" s="32"/>
      <c r="AB7" s="32">
        <v>1.5</v>
      </c>
      <c r="AC7" s="32">
        <v>3</v>
      </c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5"/>
      <c r="AQ7" s="32"/>
      <c r="AR7" s="32"/>
      <c r="AS7" s="32"/>
      <c r="AT7" s="32"/>
      <c r="AU7" s="32"/>
      <c r="AV7" s="32"/>
      <c r="AW7" s="2" t="s">
        <v>60</v>
      </c>
      <c r="AX7" s="1" t="str">
        <f>IF(M7+D7+F7+J7+I7+O7+S7+AA7+AE7+AK7+AL7+AM7+AN7&gt;0,"Y","N")</f>
        <v>N</v>
      </c>
      <c r="AY7" s="1" t="s">
        <v>61</v>
      </c>
      <c r="AZ7" s="1">
        <f>COUNTA(D7:AV7)</f>
        <v>9</v>
      </c>
    </row>
    <row r="8" spans="1:52">
      <c r="A8" s="2" t="s">
        <v>62</v>
      </c>
      <c r="B8" s="18">
        <f>SUM(D8:AV8)</f>
        <v>11.9</v>
      </c>
      <c r="C8" s="18">
        <f>B8-D8-F8-J8-I8-M8-O8-S8-AA8-AE8-AH8-AK8-AL8-AM8-AN8-W8-AQ8-AR8-AS8-AT8-AU8-AV8</f>
        <v>11.9</v>
      </c>
      <c r="D8" s="37"/>
      <c r="E8" s="37"/>
      <c r="F8" s="32"/>
      <c r="G8" s="33"/>
      <c r="H8" s="32"/>
      <c r="I8" s="32"/>
      <c r="J8" s="34"/>
      <c r="K8" s="32"/>
      <c r="L8" s="35"/>
      <c r="M8" s="31"/>
      <c r="N8" s="32">
        <v>1.5</v>
      </c>
      <c r="O8" s="32"/>
      <c r="P8" s="31">
        <v>2</v>
      </c>
      <c r="Q8" s="32"/>
      <c r="R8" s="32"/>
      <c r="S8" s="32"/>
      <c r="T8" s="31"/>
      <c r="U8" s="32"/>
      <c r="V8" s="6">
        <v>2</v>
      </c>
      <c r="W8" s="32"/>
      <c r="X8" s="32"/>
      <c r="Y8" s="32"/>
      <c r="Z8" s="32">
        <v>1.93</v>
      </c>
      <c r="AA8" s="32"/>
      <c r="AB8" s="32">
        <v>2</v>
      </c>
      <c r="AC8" s="32"/>
      <c r="AD8" s="32"/>
      <c r="AE8" s="32"/>
      <c r="AF8" s="32">
        <v>2.4700000000000002</v>
      </c>
      <c r="AG8" s="32"/>
      <c r="AH8" s="32"/>
      <c r="AI8" s="32"/>
      <c r="AJ8" s="32"/>
      <c r="AK8" s="32"/>
      <c r="AL8" s="32"/>
      <c r="AM8" s="32"/>
      <c r="AN8" s="32"/>
      <c r="AO8" s="32"/>
      <c r="AP8" s="35"/>
      <c r="AQ8" s="32"/>
      <c r="AR8" s="32"/>
      <c r="AS8" s="32"/>
      <c r="AT8" s="32"/>
      <c r="AU8" s="32"/>
      <c r="AV8" s="32"/>
      <c r="AW8" s="2" t="s">
        <v>62</v>
      </c>
      <c r="AX8" s="1" t="str">
        <f>IF(M8+D8+F8+J8+I8+O8+S8+AA8+AE8+AK8+AL8+AM8+AN8&gt;0,"Y","N")</f>
        <v>N</v>
      </c>
      <c r="AY8" s="1" t="s">
        <v>56</v>
      </c>
      <c r="AZ8" s="1">
        <f>COUNTA(D8:AV8)</f>
        <v>6</v>
      </c>
    </row>
    <row r="9" spans="1:52">
      <c r="A9" s="2" t="s">
        <v>63</v>
      </c>
      <c r="B9" s="18">
        <f>SUM(D9:AV9)</f>
        <v>6.1</v>
      </c>
      <c r="C9" s="18">
        <f>B9-D9-F9-J9-I9-M9-O9-S9-AA9-AE9-AH9-AK9-AL9-AM9-AN9-W9-AQ9-AR9-AS9-AT9-AU9-AV9</f>
        <v>6.1</v>
      </c>
      <c r="D9" s="31"/>
      <c r="E9" s="31"/>
      <c r="F9" s="32"/>
      <c r="G9" s="33"/>
      <c r="H9" s="35"/>
      <c r="I9" s="32"/>
      <c r="J9" s="34"/>
      <c r="K9" s="32"/>
      <c r="L9" s="32">
        <v>2</v>
      </c>
      <c r="M9" s="32"/>
      <c r="N9" s="32"/>
      <c r="O9" s="32"/>
      <c r="P9" s="32"/>
      <c r="Q9" s="31">
        <v>1.5</v>
      </c>
      <c r="R9" s="33"/>
      <c r="S9" s="36"/>
      <c r="T9" s="31"/>
      <c r="U9" s="32"/>
      <c r="V9" s="32">
        <v>2.6</v>
      </c>
      <c r="W9" s="32"/>
      <c r="X9" s="32"/>
      <c r="Y9" s="32"/>
      <c r="Z9" s="32"/>
      <c r="AA9" s="32"/>
      <c r="AB9" s="32"/>
      <c r="AC9" s="32"/>
      <c r="AD9" s="32"/>
      <c r="AE9" s="32"/>
      <c r="AF9" s="6" t="s">
        <v>55</v>
      </c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2" t="s">
        <v>63</v>
      </c>
      <c r="AX9" s="1" t="str">
        <f>IF(M9+D9+F9+J9+I9+O9+S9+AA9+AE9+AK9+AL9+AM9+AN9&gt;0,"Y","N")</f>
        <v>N</v>
      </c>
      <c r="AY9" s="1" t="s">
        <v>64</v>
      </c>
      <c r="AZ9" s="1">
        <f>COUNTA(D9:AV9)</f>
        <v>4</v>
      </c>
    </row>
    <row r="10" spans="1:52">
      <c r="A10" s="2" t="s">
        <v>65</v>
      </c>
      <c r="B10" s="18">
        <f>SUM(D10:AV10)</f>
        <v>7.5</v>
      </c>
      <c r="C10" s="18">
        <f>B10-D10-F10-J10-I10-M10-O10-S10-AA10-AE10-AH10-AK10-AL10-AM10-AN10-W10-AQ10-AR10-AS10-AT10-AU10-AV10</f>
        <v>4.5</v>
      </c>
      <c r="D10" s="37"/>
      <c r="E10" s="37"/>
      <c r="F10" s="32"/>
      <c r="G10" s="33"/>
      <c r="H10" s="32"/>
      <c r="I10" s="32"/>
      <c r="J10" s="34"/>
      <c r="K10" s="32"/>
      <c r="L10" s="35"/>
      <c r="M10" s="31"/>
      <c r="N10" s="32"/>
      <c r="O10" s="32"/>
      <c r="P10" s="31"/>
      <c r="Q10" s="32"/>
      <c r="R10" s="32"/>
      <c r="S10" s="32"/>
      <c r="T10" s="31"/>
      <c r="U10" s="32"/>
      <c r="V10" s="32">
        <v>3</v>
      </c>
      <c r="W10" s="32">
        <v>3</v>
      </c>
      <c r="X10" s="32">
        <v>1.5</v>
      </c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5"/>
      <c r="AQ10" s="32"/>
      <c r="AR10" s="32"/>
      <c r="AS10" s="32"/>
      <c r="AT10" s="32"/>
      <c r="AU10" s="32"/>
      <c r="AV10" s="32"/>
      <c r="AW10" s="2" t="s">
        <v>65</v>
      </c>
      <c r="AX10" s="1" t="str">
        <f>IF(M10+D10+F10+J10+I10+O10+S10+AA10+AE10+AK10+AL10+AM10+AN10&gt;0,"Y","N")</f>
        <v>N</v>
      </c>
      <c r="AY10" s="1" t="s">
        <v>61</v>
      </c>
      <c r="AZ10" s="1">
        <f>COUNTA(D10:AV10)</f>
        <v>3</v>
      </c>
    </row>
    <row r="11" spans="1:52">
      <c r="A11" s="2" t="s">
        <v>66</v>
      </c>
      <c r="B11" s="18">
        <f>SUM(D11:AV11)</f>
        <v>6.9700000000000006</v>
      </c>
      <c r="C11" s="18">
        <f>B11-D11-F11-J11-I11-M11-O11-S11-AA11-AE11-AH11-AK11-AL11-AM11-AN11-W11-AQ11-AR11-AS11-AT11-AU11-AV11</f>
        <v>4.4408920985006262E-16</v>
      </c>
      <c r="D11" s="37"/>
      <c r="E11" s="37"/>
      <c r="F11" s="32"/>
      <c r="G11" s="33"/>
      <c r="H11" s="32"/>
      <c r="I11" s="32">
        <v>1.5</v>
      </c>
      <c r="J11" s="34">
        <v>2</v>
      </c>
      <c r="K11" s="32"/>
      <c r="L11" s="35"/>
      <c r="M11" s="31"/>
      <c r="N11" s="32"/>
      <c r="O11" s="32">
        <v>1</v>
      </c>
      <c r="P11" s="31"/>
      <c r="Q11" s="32"/>
      <c r="R11" s="32"/>
      <c r="S11" s="32"/>
      <c r="T11" s="31"/>
      <c r="U11" s="32"/>
      <c r="V11" s="32"/>
      <c r="W11" s="32">
        <v>2.4700000000000002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5"/>
      <c r="AQ11" s="32"/>
      <c r="AR11" s="32"/>
      <c r="AS11" s="32"/>
      <c r="AT11" s="32"/>
      <c r="AU11" s="32"/>
      <c r="AV11" s="32"/>
      <c r="AW11" s="2" t="s">
        <v>66</v>
      </c>
      <c r="AX11" s="1" t="str">
        <f>IF(M11+D11+F11+J11+I11+O11+S11+AA11+AE11+AK11+AL11+AM11+AN11&gt;0,"Y","N")</f>
        <v>Y</v>
      </c>
      <c r="AY11" s="1" t="s">
        <v>61</v>
      </c>
      <c r="AZ11" s="1">
        <f>COUNTA(D11:AV11)</f>
        <v>4</v>
      </c>
    </row>
    <row r="12" spans="1:52">
      <c r="A12" s="2" t="s">
        <v>67</v>
      </c>
      <c r="B12" s="18">
        <f>SUM(D12:AV12)</f>
        <v>0</v>
      </c>
      <c r="C12" s="18">
        <f>B12-D12-F12-J12-I12-M12-O12-S12-AA12-AE12-AH12-AK12-AL12-AM12-AN12-W12-AQ12-AR12-AS12-AT12-AU12-AV12</f>
        <v>0</v>
      </c>
      <c r="D12" s="37"/>
      <c r="E12" s="37"/>
      <c r="F12" s="32"/>
      <c r="G12" s="33"/>
      <c r="H12" s="32"/>
      <c r="I12" s="32"/>
      <c r="J12" s="34"/>
      <c r="K12" s="32"/>
      <c r="L12" s="35"/>
      <c r="M12" s="31"/>
      <c r="N12" s="32"/>
      <c r="O12" s="32"/>
      <c r="P12" s="31"/>
      <c r="Q12" s="32"/>
      <c r="R12" s="32"/>
      <c r="S12" s="32"/>
      <c r="T12" s="31"/>
      <c r="U12" s="32"/>
      <c r="V12" s="32"/>
      <c r="W12" s="32"/>
      <c r="X12" s="32"/>
      <c r="Y12" s="6">
        <v>0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5"/>
      <c r="AQ12" s="32"/>
      <c r="AR12" s="32"/>
      <c r="AS12" s="32"/>
      <c r="AT12" s="32"/>
      <c r="AU12" s="32"/>
      <c r="AV12" s="32"/>
      <c r="AW12" s="2" t="s">
        <v>67</v>
      </c>
      <c r="AX12" s="1" t="str">
        <f>IF(M12+D12+F12+J12+I12+O12+S12+AA12+AE12+AK12+AL12+AM12+AN12&gt;0,"Y","N")</f>
        <v>N</v>
      </c>
      <c r="AY12" s="1" t="s">
        <v>61</v>
      </c>
      <c r="AZ12" s="1">
        <f>COUNTA(D12:AV12)</f>
        <v>1</v>
      </c>
    </row>
    <row r="13" spans="1:52">
      <c r="D13" s="38"/>
      <c r="E13" s="32" t="s">
        <v>68</v>
      </c>
      <c r="F13" s="32"/>
      <c r="G13" s="32"/>
      <c r="H13" s="32" t="s">
        <v>68</v>
      </c>
      <c r="I13" s="32"/>
      <c r="J13" s="32"/>
      <c r="K13" s="32" t="s">
        <v>68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1:52" s="4" customFormat="1">
      <c r="A14" s="10" t="s">
        <v>69</v>
      </c>
      <c r="B14" s="20" t="s">
        <v>2</v>
      </c>
      <c r="C14" s="20" t="s">
        <v>3</v>
      </c>
      <c r="D14" s="28" t="s">
        <v>4</v>
      </c>
      <c r="E14" s="8" t="s">
        <v>5</v>
      </c>
      <c r="F14" s="26" t="s">
        <v>6</v>
      </c>
      <c r="G14" s="8" t="s">
        <v>7</v>
      </c>
      <c r="H14" s="8" t="s">
        <v>8</v>
      </c>
      <c r="I14" s="22" t="s">
        <v>9</v>
      </c>
      <c r="J14" s="12" t="s">
        <v>10</v>
      </c>
      <c r="K14" s="8" t="s">
        <v>11</v>
      </c>
      <c r="L14" s="8" t="s">
        <v>12</v>
      </c>
      <c r="M14" s="12" t="s">
        <v>13</v>
      </c>
      <c r="N14" s="8" t="s">
        <v>14</v>
      </c>
      <c r="O14" s="22" t="s">
        <v>15</v>
      </c>
      <c r="P14" s="8" t="s">
        <v>16</v>
      </c>
      <c r="Q14" s="14" t="s">
        <v>17</v>
      </c>
      <c r="R14" s="8" t="s">
        <v>18</v>
      </c>
      <c r="S14" s="22" t="s">
        <v>19</v>
      </c>
      <c r="T14" s="8" t="s">
        <v>20</v>
      </c>
      <c r="U14" s="8" t="s">
        <v>21</v>
      </c>
      <c r="V14" s="8" t="s">
        <v>22</v>
      </c>
      <c r="W14" s="24" t="s">
        <v>23</v>
      </c>
      <c r="X14" s="8" t="s">
        <v>24</v>
      </c>
      <c r="Y14" s="24" t="s">
        <v>25</v>
      </c>
      <c r="Z14" s="8" t="s">
        <v>26</v>
      </c>
      <c r="AA14" s="25" t="s">
        <v>27</v>
      </c>
      <c r="AB14" s="8" t="s">
        <v>28</v>
      </c>
      <c r="AC14" s="14" t="s">
        <v>10</v>
      </c>
      <c r="AD14" s="8" t="s">
        <v>29</v>
      </c>
      <c r="AE14" s="12" t="s">
        <v>30</v>
      </c>
      <c r="AF14" s="8" t="s">
        <v>31</v>
      </c>
      <c r="AG14" s="14" t="s">
        <v>32</v>
      </c>
      <c r="AH14" s="14" t="s">
        <v>33</v>
      </c>
      <c r="AI14" s="8" t="s">
        <v>34</v>
      </c>
      <c r="AJ14" s="8" t="s">
        <v>35</v>
      </c>
      <c r="AK14" s="26" t="s">
        <v>36</v>
      </c>
      <c r="AL14" s="26" t="s">
        <v>37</v>
      </c>
      <c r="AM14" s="26" t="s">
        <v>38</v>
      </c>
      <c r="AN14" s="12" t="s">
        <v>39</v>
      </c>
      <c r="AO14" s="14" t="s">
        <v>40</v>
      </c>
      <c r="AP14" s="14" t="s">
        <v>41</v>
      </c>
      <c r="AQ14" s="16" t="s">
        <v>42</v>
      </c>
      <c r="AR14" s="16" t="s">
        <v>43</v>
      </c>
      <c r="AS14" s="16" t="s">
        <v>44</v>
      </c>
      <c r="AT14" s="16" t="s">
        <v>45</v>
      </c>
      <c r="AU14" s="16" t="s">
        <v>46</v>
      </c>
      <c r="AV14" s="16" t="s">
        <v>47</v>
      </c>
      <c r="AW14" s="10" t="s">
        <v>69</v>
      </c>
      <c r="AX14" s="27" t="s">
        <v>48</v>
      </c>
      <c r="AY14" s="27" t="s">
        <v>49</v>
      </c>
      <c r="AZ14" s="27" t="s">
        <v>50</v>
      </c>
    </row>
    <row r="15" spans="1:52">
      <c r="A15" s="11"/>
      <c r="B15" s="20" t="s">
        <v>51</v>
      </c>
      <c r="C15" s="20" t="s">
        <v>51</v>
      </c>
      <c r="D15" s="13">
        <v>45773</v>
      </c>
      <c r="E15" s="9">
        <v>45784</v>
      </c>
      <c r="F15" s="13">
        <v>45787</v>
      </c>
      <c r="G15" s="9">
        <v>45791</v>
      </c>
      <c r="H15" s="9">
        <v>45798</v>
      </c>
      <c r="I15" s="13">
        <v>45801</v>
      </c>
      <c r="J15" s="13">
        <v>45803</v>
      </c>
      <c r="K15" s="9">
        <v>45805</v>
      </c>
      <c r="L15" s="9">
        <v>45812</v>
      </c>
      <c r="M15" s="13">
        <v>45814</v>
      </c>
      <c r="N15" s="9">
        <v>45819</v>
      </c>
      <c r="O15" s="13">
        <v>45822</v>
      </c>
      <c r="P15" s="9">
        <v>45826</v>
      </c>
      <c r="Q15" s="15">
        <v>45829</v>
      </c>
      <c r="R15" s="9">
        <v>45833</v>
      </c>
      <c r="S15" s="13">
        <v>45835</v>
      </c>
      <c r="T15" s="9">
        <v>45840</v>
      </c>
      <c r="U15" s="9">
        <v>45847</v>
      </c>
      <c r="V15" s="9">
        <v>45854</v>
      </c>
      <c r="W15" s="15">
        <v>45858</v>
      </c>
      <c r="X15" s="9">
        <v>45861</v>
      </c>
      <c r="Y15" s="15">
        <v>45864</v>
      </c>
      <c r="Z15" s="9">
        <v>45868</v>
      </c>
      <c r="AA15" s="13">
        <v>45870</v>
      </c>
      <c r="AB15" s="9">
        <v>45875</v>
      </c>
      <c r="AC15" s="15">
        <v>45514</v>
      </c>
      <c r="AD15" s="9">
        <v>45882</v>
      </c>
      <c r="AE15" s="13">
        <v>45885</v>
      </c>
      <c r="AF15" s="9">
        <v>45889</v>
      </c>
      <c r="AG15" s="15">
        <v>45892</v>
      </c>
      <c r="AH15" s="15">
        <v>45893</v>
      </c>
      <c r="AI15" s="9">
        <v>45896</v>
      </c>
      <c r="AJ15" s="9">
        <v>45903</v>
      </c>
      <c r="AK15" s="13">
        <v>45906</v>
      </c>
      <c r="AL15" s="13">
        <v>45907</v>
      </c>
      <c r="AM15" s="13">
        <v>45913</v>
      </c>
      <c r="AN15" s="13">
        <v>45920</v>
      </c>
      <c r="AO15" s="15">
        <v>45921</v>
      </c>
      <c r="AP15" s="15">
        <v>45584</v>
      </c>
      <c r="AQ15" s="17">
        <v>45956</v>
      </c>
      <c r="AR15" s="17">
        <f>AQ15+7</f>
        <v>45963</v>
      </c>
      <c r="AS15" s="17">
        <f>AR15+7</f>
        <v>45970</v>
      </c>
      <c r="AT15" s="17">
        <f>AS15+7</f>
        <v>45977</v>
      </c>
      <c r="AU15" s="17">
        <f>AT15+7</f>
        <v>45984</v>
      </c>
      <c r="AV15" s="17">
        <f>AU15+7</f>
        <v>45991</v>
      </c>
      <c r="AW15" s="11"/>
      <c r="AX15" s="27" t="s">
        <v>52</v>
      </c>
      <c r="AY15" s="27" t="s">
        <v>52</v>
      </c>
      <c r="AZ15" s="27" t="s">
        <v>53</v>
      </c>
    </row>
    <row r="16" spans="1:52">
      <c r="A16" s="2" t="s">
        <v>70</v>
      </c>
      <c r="B16" s="18">
        <f>SUM(D16:AV16)</f>
        <v>51.769999999999996</v>
      </c>
      <c r="C16" s="18">
        <f>B16-D16-F16-J16-I16-M16-O16-S16-AA16-AE16-AH16-AK16-AL16-AM16-AN16-W16-AQ16-AR16-AS16-AT16-AU16-AV16</f>
        <v>39.769999999999996</v>
      </c>
      <c r="D16" s="31"/>
      <c r="E16" s="32"/>
      <c r="F16" s="32"/>
      <c r="G16" s="34">
        <v>1.5</v>
      </c>
      <c r="H16" s="32"/>
      <c r="I16" s="32">
        <v>3</v>
      </c>
      <c r="J16" s="39">
        <v>3</v>
      </c>
      <c r="K16" s="32"/>
      <c r="L16" s="32">
        <v>2</v>
      </c>
      <c r="M16" s="32"/>
      <c r="N16" s="32">
        <v>3</v>
      </c>
      <c r="O16" s="32"/>
      <c r="P16" s="6">
        <v>3</v>
      </c>
      <c r="Q16" s="32">
        <v>3</v>
      </c>
      <c r="R16" s="32">
        <v>1.5</v>
      </c>
      <c r="S16" s="32">
        <v>3</v>
      </c>
      <c r="T16" s="32">
        <v>3</v>
      </c>
      <c r="U16" s="32">
        <v>3</v>
      </c>
      <c r="V16" s="32">
        <v>3</v>
      </c>
      <c r="W16" s="32"/>
      <c r="X16" s="32">
        <v>3</v>
      </c>
      <c r="Y16" s="32">
        <v>1.5</v>
      </c>
      <c r="Z16" s="32">
        <v>2.5499999999999998</v>
      </c>
      <c r="AA16" s="32">
        <v>3</v>
      </c>
      <c r="AB16" s="32">
        <v>3</v>
      </c>
      <c r="AC16" s="6">
        <f>(Q16+Y16)/2</f>
        <v>2.25</v>
      </c>
      <c r="AD16" s="32">
        <v>2</v>
      </c>
      <c r="AE16" s="32"/>
      <c r="AF16" s="32">
        <v>2.4700000000000002</v>
      </c>
      <c r="AG16" s="32"/>
      <c r="AH16" s="32"/>
      <c r="AI16" s="32"/>
      <c r="AJ16" s="35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2" t="s">
        <v>71</v>
      </c>
      <c r="AX16" s="1" t="str">
        <f>IF(M16+D16+F16+J16+I16+O16+S16+AA16+AE16+AK16+AL16+AM16+AN16&gt;0,"Y","N")</f>
        <v>Y</v>
      </c>
      <c r="AY16" s="1" t="s">
        <v>56</v>
      </c>
      <c r="AZ16" s="1">
        <f>COUNTA(D16:AV16)</f>
        <v>20</v>
      </c>
    </row>
    <row r="17" spans="1:52">
      <c r="A17" s="2" t="s">
        <v>72</v>
      </c>
      <c r="B17" s="18">
        <f>SUM(D17:AV17)</f>
        <v>18.45</v>
      </c>
      <c r="C17" s="18">
        <f>B17-D17-F17-J17-I17-M17-O17-S17-AA17-AE17-AH17-AK17-AL17-AM17-AN17-W17-AQ17-AR17-AS17-AT17-AU17-AV17</f>
        <v>17.45</v>
      </c>
      <c r="D17" s="31"/>
      <c r="E17" s="32"/>
      <c r="F17" s="32"/>
      <c r="G17" s="39">
        <v>3</v>
      </c>
      <c r="H17" s="32"/>
      <c r="I17" s="32"/>
      <c r="J17" s="39"/>
      <c r="K17" s="32"/>
      <c r="L17" s="32">
        <v>3</v>
      </c>
      <c r="M17" s="32"/>
      <c r="N17" s="32">
        <v>1.5</v>
      </c>
      <c r="O17" s="32">
        <v>1</v>
      </c>
      <c r="P17" s="32">
        <v>3</v>
      </c>
      <c r="Q17" s="32">
        <v>1.7</v>
      </c>
      <c r="R17" s="32"/>
      <c r="S17" s="32"/>
      <c r="T17" s="32"/>
      <c r="U17" s="32"/>
      <c r="V17" s="32"/>
      <c r="W17" s="35"/>
      <c r="X17" s="32"/>
      <c r="Y17" s="32"/>
      <c r="Z17" s="32">
        <v>2</v>
      </c>
      <c r="AA17" s="32"/>
      <c r="AB17" s="6">
        <f>(Z17+AD17)/2</f>
        <v>1.75</v>
      </c>
      <c r="AC17" s="35"/>
      <c r="AD17" s="32">
        <v>1.5</v>
      </c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5"/>
      <c r="AV17" s="32"/>
      <c r="AW17" s="2" t="s">
        <v>72</v>
      </c>
      <c r="AX17" s="1" t="str">
        <f>IF(M17+D17+F17+J17+I17+O17+S17+AA17+AE17+AK17+AL17+AM17+AN17&gt;0,"Y","N")</f>
        <v>Y</v>
      </c>
      <c r="AY17" s="1" t="s">
        <v>56</v>
      </c>
      <c r="AZ17" s="1">
        <f>COUNTA(D17:AV17)</f>
        <v>9</v>
      </c>
    </row>
    <row r="18" spans="1:52">
      <c r="A18" s="2" t="s">
        <v>73</v>
      </c>
      <c r="B18" s="18">
        <f>SUM(D18:AV18)</f>
        <v>13.487</v>
      </c>
      <c r="C18" s="18">
        <f>B18-D18-F18-J18-I18-M18-O18-S18-AA18-AE18-AH18-AK18-AL18-AM18-AN18-W18-AQ18-AR18-AS18-AT18-AU18-AV18</f>
        <v>13.487</v>
      </c>
      <c r="D18" s="31"/>
      <c r="E18" s="32"/>
      <c r="F18" s="32"/>
      <c r="G18" s="34"/>
      <c r="H18" s="32"/>
      <c r="I18" s="32"/>
      <c r="J18" s="34"/>
      <c r="K18" s="35"/>
      <c r="L18" s="32"/>
      <c r="M18" s="32"/>
      <c r="N18" s="32"/>
      <c r="O18" s="32"/>
      <c r="P18" s="32">
        <v>1.5</v>
      </c>
      <c r="Q18" s="32">
        <v>1.9</v>
      </c>
      <c r="R18" s="32"/>
      <c r="S18" s="32"/>
      <c r="T18" s="32"/>
      <c r="U18" s="32">
        <v>1</v>
      </c>
      <c r="V18" s="32">
        <v>1.93</v>
      </c>
      <c r="W18" s="32"/>
      <c r="X18" s="46">
        <v>1.4770000000000001</v>
      </c>
      <c r="Y18" s="32"/>
      <c r="Z18" s="32">
        <v>1.75</v>
      </c>
      <c r="AA18" s="37"/>
      <c r="AB18" s="32">
        <v>2</v>
      </c>
      <c r="AC18" s="32"/>
      <c r="AD18" s="32"/>
      <c r="AE18" s="32"/>
      <c r="AF18" s="32">
        <v>1.93</v>
      </c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5"/>
      <c r="AR18" s="32"/>
      <c r="AS18" s="32"/>
      <c r="AT18" s="32"/>
      <c r="AU18" s="32"/>
      <c r="AV18" s="32"/>
      <c r="AW18" s="2" t="s">
        <v>73</v>
      </c>
      <c r="AX18" s="1" t="str">
        <f>IF(M18+D18+F18+J18+I18+O18+S18+AA18+AE18+AK18+AL18+AM18+AN18&gt;0,"Y","N")</f>
        <v>N</v>
      </c>
      <c r="AY18" s="1" t="s">
        <v>61</v>
      </c>
      <c r="AZ18" s="1">
        <f>COUNTA(D18:AV18)</f>
        <v>8</v>
      </c>
    </row>
    <row r="19" spans="1:52">
      <c r="A19" s="2" t="s">
        <v>74</v>
      </c>
      <c r="B19" s="18">
        <f>SUM(D19:AV19)</f>
        <v>10.47</v>
      </c>
      <c r="C19" s="18">
        <f>B19-D19-F19-J19-I19-M19-O19-S19-AA19-AE19-AH19-AK19-AL19-AM19-AN19-W19-AQ19-AR19-AS19-AT19-AU19-AV19</f>
        <v>10.47</v>
      </c>
      <c r="D19" s="31"/>
      <c r="E19" s="32"/>
      <c r="F19" s="32"/>
      <c r="G19" s="41"/>
      <c r="H19" s="32"/>
      <c r="I19" s="32"/>
      <c r="J19" s="34"/>
      <c r="K19" s="32"/>
      <c r="L19" s="32"/>
      <c r="M19" s="32"/>
      <c r="N19" s="32"/>
      <c r="O19" s="32"/>
      <c r="P19" s="32"/>
      <c r="Q19" s="32"/>
      <c r="R19" s="32"/>
      <c r="S19" s="32"/>
      <c r="T19" s="32">
        <v>2</v>
      </c>
      <c r="U19" s="32"/>
      <c r="V19" s="32">
        <v>2.4700000000000002</v>
      </c>
      <c r="W19" s="32"/>
      <c r="X19" s="35"/>
      <c r="Y19" s="32"/>
      <c r="Z19" s="45">
        <v>3</v>
      </c>
      <c r="AA19" s="32"/>
      <c r="AB19" s="32"/>
      <c r="AC19" s="32"/>
      <c r="AD19" s="32">
        <v>3</v>
      </c>
      <c r="AE19" s="32"/>
      <c r="AF19" s="35"/>
      <c r="AG19" s="32"/>
      <c r="AH19" s="32"/>
      <c r="AI19" s="32"/>
      <c r="AJ19" s="31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2" t="s">
        <v>74</v>
      </c>
      <c r="AX19" s="1" t="str">
        <f>IF(M19+D19+F19+J19+I19+O19+S19+AA19+AE19+AK19+AL19+AM19+AN19&gt;0,"Y","N")</f>
        <v>N</v>
      </c>
      <c r="AY19" s="1" t="s">
        <v>61</v>
      </c>
      <c r="AZ19" s="1">
        <f>COUNTA(D19:AV19)</f>
        <v>4</v>
      </c>
    </row>
    <row r="20" spans="1:52">
      <c r="A20" s="2" t="s">
        <v>75</v>
      </c>
      <c r="B20" s="18">
        <f>SUM(D20:AV20)</f>
        <v>6</v>
      </c>
      <c r="C20" s="18">
        <f>B20-D20-F20-J20-I20-M20-O20-S20-AA20-AE20-AH20-AK20-AL20-AM20-AN20-W20-AQ20-AR20-AS20-AT20-AU20-AV20</f>
        <v>6</v>
      </c>
      <c r="D20" s="31"/>
      <c r="E20" s="32"/>
      <c r="F20" s="32"/>
      <c r="G20" s="41"/>
      <c r="H20" s="32"/>
      <c r="I20" s="32"/>
      <c r="J20" s="34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>
        <v>1.5</v>
      </c>
      <c r="W20" s="32"/>
      <c r="X20" s="35">
        <v>1.5</v>
      </c>
      <c r="Y20" s="32"/>
      <c r="Z20" s="45">
        <v>1.5</v>
      </c>
      <c r="AA20" s="32"/>
      <c r="AB20" s="32">
        <v>1.5</v>
      </c>
      <c r="AC20" s="32"/>
      <c r="AD20" s="32"/>
      <c r="AE20" s="32"/>
      <c r="AF20" s="35"/>
      <c r="AG20" s="32"/>
      <c r="AH20" s="32"/>
      <c r="AI20" s="32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2" t="s">
        <v>75</v>
      </c>
      <c r="AX20" s="1" t="str">
        <f>IF(M20+D20+F20+J20+I20+O20+S20+AA20+AE20+AK20+AL20+AM20+AN20&gt;0,"Y","N")</f>
        <v>N</v>
      </c>
      <c r="AY20" s="1" t="s">
        <v>61</v>
      </c>
      <c r="AZ20" s="1">
        <f>COUNTA(D20:AV20)</f>
        <v>4</v>
      </c>
    </row>
    <row r="21" spans="1:52">
      <c r="A21" s="2" t="s">
        <v>76</v>
      </c>
      <c r="B21" s="18">
        <f>SUM(D21:AV21)</f>
        <v>5.5</v>
      </c>
      <c r="C21" s="18">
        <f>B21-D21-F21-J21-I21-M21-O21-S21-AA21-AE21-AH21-AK21-AL21-AM21-AN21-W21-AQ21-AR21-AS21-AT21-AU21-AV21</f>
        <v>5.5</v>
      </c>
      <c r="D21" s="31"/>
      <c r="E21" s="32"/>
      <c r="F21" s="32"/>
      <c r="G21" s="34"/>
      <c r="H21" s="32"/>
      <c r="I21" s="32"/>
      <c r="J21" s="34"/>
      <c r="K21" s="35"/>
      <c r="L21" s="32">
        <v>1.5</v>
      </c>
      <c r="M21" s="32"/>
      <c r="N21" s="32"/>
      <c r="O21" s="32"/>
      <c r="P21" s="32"/>
      <c r="Q21" s="32">
        <v>1.5</v>
      </c>
      <c r="R21" s="32"/>
      <c r="S21" s="32"/>
      <c r="T21" s="32">
        <v>1.5</v>
      </c>
      <c r="U21" s="32"/>
      <c r="V21" s="32"/>
      <c r="W21" s="32"/>
      <c r="X21" s="37"/>
      <c r="Y21" s="32"/>
      <c r="Z21" s="32"/>
      <c r="AA21" s="37"/>
      <c r="AB21" s="32"/>
      <c r="AC21" s="32"/>
      <c r="AD21" s="32"/>
      <c r="AE21" s="32"/>
      <c r="AF21" s="32">
        <v>1</v>
      </c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5"/>
      <c r="AR21" s="32"/>
      <c r="AS21" s="32"/>
      <c r="AT21" s="32"/>
      <c r="AU21" s="32"/>
      <c r="AV21" s="32"/>
      <c r="AW21" s="2" t="s">
        <v>76</v>
      </c>
      <c r="AX21" s="1" t="str">
        <f>IF(M21+D21+F21+J21+I21+O21+S21+AA21+AE21+AK21+AL21+AM21+AN21&gt;0,"Y","N")</f>
        <v>N</v>
      </c>
      <c r="AY21" s="1" t="s">
        <v>61</v>
      </c>
      <c r="AZ21" s="1">
        <f>COUNTA(D21:AV21)</f>
        <v>4</v>
      </c>
    </row>
    <row r="22" spans="1:52">
      <c r="A22" s="2" t="s">
        <v>77</v>
      </c>
      <c r="B22" s="18">
        <f>SUM(D22:AV22)</f>
        <v>9.379999999999999</v>
      </c>
      <c r="C22" s="18">
        <f>B22-D22-F22-J22-I22-M22-O22-S22-AA22-AE22-AH22-AK22-AL22-AM22-AN22-W22-AQ22-AR22-AS22-AT22-AU22-AV22</f>
        <v>2.9999999999999991</v>
      </c>
      <c r="D22" s="31"/>
      <c r="E22" s="32"/>
      <c r="F22" s="32">
        <v>2</v>
      </c>
      <c r="G22" s="43">
        <v>0</v>
      </c>
      <c r="H22" s="32"/>
      <c r="I22" s="32">
        <v>2.5</v>
      </c>
      <c r="J22" s="34"/>
      <c r="K22" s="32"/>
      <c r="L22" s="32"/>
      <c r="M22" s="32">
        <v>1.88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5"/>
      <c r="Y22" s="32"/>
      <c r="Z22" s="35"/>
      <c r="AA22" s="32"/>
      <c r="AB22" s="32"/>
      <c r="AC22" s="32"/>
      <c r="AD22" s="32"/>
      <c r="AE22" s="32"/>
      <c r="AF22" s="45">
        <v>3</v>
      </c>
      <c r="AG22" s="32"/>
      <c r="AH22" s="32"/>
      <c r="AI22" s="32"/>
      <c r="AJ22" s="31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2" t="s">
        <v>77</v>
      </c>
      <c r="AX22" s="1" t="str">
        <f>IF(M22+D22+F22+J22+I22+O22+S22+AA22+AE22+AK22+AL22+AM22+AN22&gt;0,"Y","N")</f>
        <v>Y</v>
      </c>
      <c r="AY22" s="1" t="s">
        <v>61</v>
      </c>
      <c r="AZ22" s="1">
        <f>COUNTA(D22:AV22)</f>
        <v>5</v>
      </c>
    </row>
    <row r="23" spans="1:52">
      <c r="A23" s="2" t="s">
        <v>78</v>
      </c>
      <c r="B23" s="18">
        <f>SUM(D23:AV23)</f>
        <v>5.08</v>
      </c>
      <c r="C23" s="18">
        <f>B23-D23-F23-J23-I23-M23-O23-S23-AA23-AE23-AH23-AK23-AL23-AM23-AN23-W23-AQ23-AR23-AS23-AT23-AU23-AV23</f>
        <v>2.6</v>
      </c>
      <c r="D23" s="31"/>
      <c r="E23" s="32"/>
      <c r="F23" s="32"/>
      <c r="G23" s="41"/>
      <c r="H23" s="32"/>
      <c r="I23" s="32"/>
      <c r="J23" s="34"/>
      <c r="K23" s="32"/>
      <c r="L23" s="32"/>
      <c r="M23" s="32"/>
      <c r="N23" s="32"/>
      <c r="O23" s="32"/>
      <c r="P23" s="32"/>
      <c r="Q23" s="32">
        <v>2.6</v>
      </c>
      <c r="R23" s="32"/>
      <c r="S23" s="32"/>
      <c r="T23" s="32"/>
      <c r="U23" s="32"/>
      <c r="V23" s="32"/>
      <c r="W23" s="32"/>
      <c r="X23" s="35"/>
      <c r="Y23" s="32"/>
      <c r="Z23" s="45"/>
      <c r="AA23" s="32">
        <v>2.48</v>
      </c>
      <c r="AB23" s="32"/>
      <c r="AC23" s="32"/>
      <c r="AD23" s="32"/>
      <c r="AE23" s="32"/>
      <c r="AF23" s="35"/>
      <c r="AG23" s="32"/>
      <c r="AH23" s="32"/>
      <c r="AI23" s="32"/>
      <c r="AJ23" s="31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2" t="s">
        <v>79</v>
      </c>
      <c r="AX23" s="1" t="str">
        <f>IF(M23+D23+F23+J23+I23+O23+S23+AA23+AE23+AK23+AL23+AM23+AN23&gt;0,"Y","N")</f>
        <v>Y</v>
      </c>
      <c r="AY23" s="1" t="s">
        <v>61</v>
      </c>
      <c r="AZ23" s="1">
        <f>COUNTA(D23:AV23)</f>
        <v>2</v>
      </c>
    </row>
    <row r="24" spans="1:52">
      <c r="A24" s="2" t="s">
        <v>80</v>
      </c>
      <c r="B24" s="18">
        <f>SUM(D24:AV24)</f>
        <v>2.2999999999999998</v>
      </c>
      <c r="C24" s="18">
        <f>B24-D24-F24-J24-I24-M24-O24-S24-AA24-AE24-AH24-AK24-AL24-AM24-AN24-W24-AQ24-AR24-AS24-AT24-AU24-AV24</f>
        <v>2.2999999999999998</v>
      </c>
      <c r="D24" s="31"/>
      <c r="E24" s="32"/>
      <c r="F24" s="32"/>
      <c r="G24" s="41"/>
      <c r="H24" s="32"/>
      <c r="I24" s="32"/>
      <c r="J24" s="34"/>
      <c r="K24" s="32"/>
      <c r="L24" s="32"/>
      <c r="M24" s="32"/>
      <c r="N24" s="32"/>
      <c r="O24" s="32"/>
      <c r="P24" s="32"/>
      <c r="Q24" s="32">
        <v>2.2999999999999998</v>
      </c>
      <c r="R24" s="32"/>
      <c r="S24" s="32"/>
      <c r="T24" s="32"/>
      <c r="U24" s="32"/>
      <c r="V24" s="32"/>
      <c r="W24" s="32"/>
      <c r="X24" s="35"/>
      <c r="Y24" s="32"/>
      <c r="Z24" s="45"/>
      <c r="AA24" s="32"/>
      <c r="AB24" s="32"/>
      <c r="AC24" s="32"/>
      <c r="AD24" s="32"/>
      <c r="AE24" s="32"/>
      <c r="AF24" s="35"/>
      <c r="AG24" s="32"/>
      <c r="AH24" s="32"/>
      <c r="AI24" s="32"/>
      <c r="AJ24" s="31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2" t="s">
        <v>80</v>
      </c>
      <c r="AX24" s="1" t="str">
        <f>IF(M24+D24+F24+J24+I24+O24+S24+AA24+AE24+AK24+AL24+AM24+AN24&gt;0,"Y","N")</f>
        <v>N</v>
      </c>
      <c r="AY24" s="1" t="s">
        <v>61</v>
      </c>
      <c r="AZ24" s="1">
        <f>COUNTA(D24:AV24)</f>
        <v>1</v>
      </c>
    </row>
    <row r="25" spans="1:52">
      <c r="A25" s="2" t="s">
        <v>81</v>
      </c>
      <c r="B25" s="18">
        <f>SUM(D25:AV25)</f>
        <v>0</v>
      </c>
      <c r="C25" s="18">
        <f>B25-D25-F25-J25-I25-M25-O25-S25-AA25-AE25-AH25-AK25-AL25-AM25-AN25-W25-AQ25-AR25-AS25-AT25-AU25-AV25</f>
        <v>0</v>
      </c>
      <c r="D25" s="31"/>
      <c r="E25" s="32"/>
      <c r="F25" s="32"/>
      <c r="G25" s="34"/>
      <c r="H25" s="32"/>
      <c r="I25" s="32"/>
      <c r="J25" s="34"/>
      <c r="K25" s="33"/>
      <c r="L25" s="32"/>
      <c r="M25" s="32"/>
      <c r="N25" s="32"/>
      <c r="O25" s="6">
        <v>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5"/>
      <c r="AU25" s="32"/>
      <c r="AV25" s="32"/>
      <c r="AW25" s="2" t="s">
        <v>81</v>
      </c>
      <c r="AX25" s="1" t="str">
        <f>IF(M25+D25+F25+J25+I25+O25+S25+AA25+AE25+AK25+AL25+AM25+AN25&gt;0,"Y","N")</f>
        <v>N</v>
      </c>
      <c r="AY25" s="1" t="s">
        <v>61</v>
      </c>
      <c r="AZ25" s="1">
        <f>COUNTA(D25:AV25)</f>
        <v>1</v>
      </c>
    </row>
    <row r="26" spans="1:52">
      <c r="D26" s="38"/>
      <c r="E26" s="32" t="s">
        <v>68</v>
      </c>
      <c r="F26" s="32"/>
      <c r="G26" s="39"/>
      <c r="H26" s="32" t="s">
        <v>68</v>
      </c>
      <c r="I26" s="32"/>
      <c r="J26" s="39"/>
      <c r="K26" s="32" t="s">
        <v>68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52" s="4" customFormat="1">
      <c r="A27" s="10" t="s">
        <v>82</v>
      </c>
      <c r="B27" s="20" t="s">
        <v>2</v>
      </c>
      <c r="C27" s="20" t="s">
        <v>3</v>
      </c>
      <c r="D27" s="28" t="s">
        <v>4</v>
      </c>
      <c r="E27" s="8" t="s">
        <v>5</v>
      </c>
      <c r="F27" s="26" t="s">
        <v>6</v>
      </c>
      <c r="G27" s="8" t="s">
        <v>7</v>
      </c>
      <c r="H27" s="8" t="s">
        <v>8</v>
      </c>
      <c r="I27" s="22" t="s">
        <v>9</v>
      </c>
      <c r="J27" s="12" t="s">
        <v>10</v>
      </c>
      <c r="K27" s="8" t="s">
        <v>11</v>
      </c>
      <c r="L27" s="8" t="s">
        <v>12</v>
      </c>
      <c r="M27" s="12" t="s">
        <v>13</v>
      </c>
      <c r="N27" s="8" t="s">
        <v>14</v>
      </c>
      <c r="O27" s="22" t="s">
        <v>15</v>
      </c>
      <c r="P27" s="8" t="s">
        <v>16</v>
      </c>
      <c r="Q27" s="14" t="s">
        <v>17</v>
      </c>
      <c r="R27" s="8" t="s">
        <v>18</v>
      </c>
      <c r="S27" s="22" t="s">
        <v>19</v>
      </c>
      <c r="T27" s="8" t="s">
        <v>20</v>
      </c>
      <c r="U27" s="8" t="s">
        <v>21</v>
      </c>
      <c r="V27" s="8" t="s">
        <v>22</v>
      </c>
      <c r="W27" s="24" t="s">
        <v>23</v>
      </c>
      <c r="X27" s="8" t="s">
        <v>24</v>
      </c>
      <c r="Y27" s="24" t="s">
        <v>25</v>
      </c>
      <c r="Z27" s="8" t="s">
        <v>26</v>
      </c>
      <c r="AA27" s="25" t="s">
        <v>27</v>
      </c>
      <c r="AB27" s="8" t="s">
        <v>28</v>
      </c>
      <c r="AC27" s="14" t="s">
        <v>10</v>
      </c>
      <c r="AD27" s="8" t="s">
        <v>29</v>
      </c>
      <c r="AE27" s="12" t="s">
        <v>30</v>
      </c>
      <c r="AF27" s="8" t="s">
        <v>31</v>
      </c>
      <c r="AG27" s="14" t="s">
        <v>32</v>
      </c>
      <c r="AH27" s="14" t="s">
        <v>33</v>
      </c>
      <c r="AI27" s="8" t="s">
        <v>34</v>
      </c>
      <c r="AJ27" s="8" t="s">
        <v>35</v>
      </c>
      <c r="AK27" s="26" t="s">
        <v>36</v>
      </c>
      <c r="AL27" s="26" t="s">
        <v>37</v>
      </c>
      <c r="AM27" s="26" t="s">
        <v>38</v>
      </c>
      <c r="AN27" s="12" t="s">
        <v>39</v>
      </c>
      <c r="AO27" s="14" t="s">
        <v>40</v>
      </c>
      <c r="AP27" s="14" t="s">
        <v>41</v>
      </c>
      <c r="AQ27" s="16" t="s">
        <v>42</v>
      </c>
      <c r="AR27" s="16" t="s">
        <v>43</v>
      </c>
      <c r="AS27" s="16" t="s">
        <v>44</v>
      </c>
      <c r="AT27" s="16" t="s">
        <v>45</v>
      </c>
      <c r="AU27" s="16" t="s">
        <v>46</v>
      </c>
      <c r="AV27" s="16" t="s">
        <v>47</v>
      </c>
      <c r="AW27" s="10" t="s">
        <v>82</v>
      </c>
      <c r="AX27" s="27" t="s">
        <v>48</v>
      </c>
      <c r="AY27" s="27" t="s">
        <v>49</v>
      </c>
      <c r="AZ27" s="27" t="s">
        <v>50</v>
      </c>
    </row>
    <row r="28" spans="1:52">
      <c r="A28" s="11"/>
      <c r="B28" s="20" t="s">
        <v>51</v>
      </c>
      <c r="C28" s="20" t="s">
        <v>51</v>
      </c>
      <c r="D28" s="13">
        <v>45773</v>
      </c>
      <c r="E28" s="9">
        <v>45784</v>
      </c>
      <c r="F28" s="13">
        <v>45787</v>
      </c>
      <c r="G28" s="9">
        <v>45791</v>
      </c>
      <c r="H28" s="9">
        <v>45798</v>
      </c>
      <c r="I28" s="13">
        <v>45801</v>
      </c>
      <c r="J28" s="13">
        <v>45803</v>
      </c>
      <c r="K28" s="9">
        <v>45805</v>
      </c>
      <c r="L28" s="9">
        <v>45812</v>
      </c>
      <c r="M28" s="13">
        <v>45814</v>
      </c>
      <c r="N28" s="9">
        <v>45819</v>
      </c>
      <c r="O28" s="13">
        <v>45822</v>
      </c>
      <c r="P28" s="9">
        <v>45826</v>
      </c>
      <c r="Q28" s="15">
        <v>45829</v>
      </c>
      <c r="R28" s="9">
        <v>45833</v>
      </c>
      <c r="S28" s="13">
        <v>45835</v>
      </c>
      <c r="T28" s="9">
        <v>45840</v>
      </c>
      <c r="U28" s="9">
        <v>45847</v>
      </c>
      <c r="V28" s="9">
        <v>45854</v>
      </c>
      <c r="W28" s="15">
        <v>45858</v>
      </c>
      <c r="X28" s="9">
        <v>45861</v>
      </c>
      <c r="Y28" s="15">
        <v>45864</v>
      </c>
      <c r="Z28" s="9">
        <v>45868</v>
      </c>
      <c r="AA28" s="13">
        <v>45870</v>
      </c>
      <c r="AB28" s="9">
        <v>45875</v>
      </c>
      <c r="AC28" s="15">
        <v>45514</v>
      </c>
      <c r="AD28" s="9">
        <v>45882</v>
      </c>
      <c r="AE28" s="13">
        <v>45885</v>
      </c>
      <c r="AF28" s="9">
        <v>45889</v>
      </c>
      <c r="AG28" s="15">
        <v>45892</v>
      </c>
      <c r="AH28" s="15">
        <v>45893</v>
      </c>
      <c r="AI28" s="9">
        <v>45896</v>
      </c>
      <c r="AJ28" s="9">
        <v>45903</v>
      </c>
      <c r="AK28" s="13">
        <v>45906</v>
      </c>
      <c r="AL28" s="13">
        <v>45907</v>
      </c>
      <c r="AM28" s="13">
        <v>45913</v>
      </c>
      <c r="AN28" s="13">
        <v>45920</v>
      </c>
      <c r="AO28" s="15">
        <v>45921</v>
      </c>
      <c r="AP28" s="15">
        <v>45584</v>
      </c>
      <c r="AQ28" s="17">
        <v>45956</v>
      </c>
      <c r="AR28" s="17">
        <f>AQ28+7</f>
        <v>45963</v>
      </c>
      <c r="AS28" s="17">
        <f>AR28+7</f>
        <v>45970</v>
      </c>
      <c r="AT28" s="17">
        <f>AS28+7</f>
        <v>45977</v>
      </c>
      <c r="AU28" s="17">
        <f>AT28+7</f>
        <v>45984</v>
      </c>
      <c r="AV28" s="17">
        <f>AU28+7</f>
        <v>45991</v>
      </c>
      <c r="AW28" s="11"/>
      <c r="AX28" s="27" t="s">
        <v>52</v>
      </c>
      <c r="AY28" s="27" t="s">
        <v>52</v>
      </c>
      <c r="AZ28" s="27" t="s">
        <v>53</v>
      </c>
    </row>
    <row r="29" spans="1:52">
      <c r="A29" s="2" t="s">
        <v>83</v>
      </c>
      <c r="B29" s="18">
        <f>SUM(D29:AV29)</f>
        <v>31</v>
      </c>
      <c r="C29" s="18">
        <f>B29-D29-F29-J29-I29-M29-O29-S29-AA29-AE29-AH29-AK29-AL29-AM29-AN29-W29-AQ29-AR29-AS29-AT29-AU29-AV29</f>
        <v>30</v>
      </c>
      <c r="D29" s="1"/>
      <c r="L29" s="1">
        <v>1.5</v>
      </c>
      <c r="N29" s="1">
        <v>3</v>
      </c>
      <c r="O29" s="1">
        <v>1</v>
      </c>
      <c r="P29" s="1">
        <v>1.5</v>
      </c>
      <c r="Q29" s="1">
        <v>1.5</v>
      </c>
      <c r="R29" s="1">
        <v>3</v>
      </c>
      <c r="T29" s="1">
        <v>3</v>
      </c>
      <c r="U29" s="1">
        <v>1</v>
      </c>
      <c r="V29" s="1">
        <v>1.5</v>
      </c>
      <c r="X29" s="1">
        <v>3</v>
      </c>
      <c r="Y29" s="1">
        <v>1</v>
      </c>
      <c r="AB29" s="1">
        <v>3</v>
      </c>
      <c r="AC29" s="1">
        <v>1</v>
      </c>
      <c r="AD29" s="6">
        <v>3</v>
      </c>
      <c r="AF29" s="1">
        <v>3</v>
      </c>
      <c r="AW29" s="2" t="s">
        <v>83</v>
      </c>
      <c r="AX29" s="1" t="str">
        <f t="shared" ref="AX29" si="0">IF(M29+D29+F29+J29+I29+O29+S29+AA29+AE29+AK29+AL29+AM29+AN29&gt;0,"Y","N")</f>
        <v>Y</v>
      </c>
      <c r="AY29" s="1" t="s">
        <v>56</v>
      </c>
      <c r="AZ29" s="1">
        <f t="shared" ref="AZ29" si="1">COUNTA(D29:AV29)</f>
        <v>15</v>
      </c>
    </row>
    <row r="30" spans="1:52">
      <c r="A30" s="2" t="s">
        <v>84</v>
      </c>
      <c r="B30" s="18">
        <f>SUM(D30:AV30)</f>
        <v>17.63</v>
      </c>
      <c r="C30" s="18">
        <f>B30-D30-F30-J30-I30-M30-O30-S30-AA30-AE30-AH30-AK30-AL30-AM30-AN30-W30-AQ30-AR30-AS30-AT30-AU30-AV30</f>
        <v>15</v>
      </c>
      <c r="D30" s="1"/>
      <c r="F30" s="1">
        <v>1.63</v>
      </c>
      <c r="N30" s="1">
        <v>1.5</v>
      </c>
      <c r="O30" s="1">
        <v>1</v>
      </c>
      <c r="P30" s="1">
        <v>3</v>
      </c>
      <c r="Q30" s="6">
        <v>0</v>
      </c>
      <c r="R30" s="1">
        <v>1.5</v>
      </c>
      <c r="T30" s="1">
        <v>1.5</v>
      </c>
      <c r="U30" s="1">
        <v>1</v>
      </c>
      <c r="X30" s="1">
        <v>1.5</v>
      </c>
      <c r="AB30" s="1">
        <v>1.5</v>
      </c>
      <c r="AC30" s="1">
        <v>1</v>
      </c>
      <c r="AD30" s="1">
        <v>1</v>
      </c>
      <c r="AF30" s="1">
        <v>1.5</v>
      </c>
      <c r="AW30" s="2" t="s">
        <v>85</v>
      </c>
      <c r="AX30" s="1" t="str">
        <f t="shared" ref="AX30" si="2">IF(M30+D30+F30+J30+I30+O30+S30+AA30+AE30+AK30+AL30+AM30+AN30&gt;0,"Y","N")</f>
        <v>Y</v>
      </c>
      <c r="AY30" s="1" t="s">
        <v>56</v>
      </c>
      <c r="AZ30" s="1">
        <f t="shared" ref="AZ30" si="3">COUNTA(D30:AV30)</f>
        <v>13</v>
      </c>
    </row>
    <row r="31" spans="1:52">
      <c r="B31" s="18"/>
      <c r="C31" s="18"/>
      <c r="D31" s="1"/>
      <c r="AW31" s="1"/>
    </row>
    <row r="32" spans="1:52">
      <c r="B32" s="18"/>
      <c r="C32" s="18"/>
      <c r="D32" s="31"/>
      <c r="E32" s="32" t="s">
        <v>68</v>
      </c>
      <c r="F32" s="32"/>
      <c r="G32" s="32"/>
      <c r="H32" s="32" t="s">
        <v>68</v>
      </c>
      <c r="I32" s="32"/>
      <c r="J32" s="32"/>
      <c r="K32" s="32" t="s">
        <v>68</v>
      </c>
      <c r="L32" s="32"/>
      <c r="M32" s="32"/>
      <c r="N32" s="32"/>
      <c r="O32" s="32"/>
      <c r="P32" s="35"/>
      <c r="Q32" s="32"/>
      <c r="R32" s="32"/>
      <c r="S32" s="32"/>
      <c r="T32" s="32"/>
      <c r="U32" s="37"/>
      <c r="V32" s="32"/>
      <c r="W32" s="32"/>
      <c r="X32" s="32"/>
      <c r="Y32" s="37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</row>
    <row r="33" spans="1:62">
      <c r="A33" s="10" t="s">
        <v>86</v>
      </c>
      <c r="B33" s="20" t="s">
        <v>2</v>
      </c>
      <c r="C33" s="20" t="s">
        <v>3</v>
      </c>
      <c r="D33" s="28" t="s">
        <v>4</v>
      </c>
      <c r="E33" s="8" t="s">
        <v>5</v>
      </c>
      <c r="F33" s="26" t="s">
        <v>6</v>
      </c>
      <c r="G33" s="8" t="s">
        <v>7</v>
      </c>
      <c r="H33" s="8" t="s">
        <v>8</v>
      </c>
      <c r="I33" s="22" t="s">
        <v>9</v>
      </c>
      <c r="J33" s="12" t="s">
        <v>10</v>
      </c>
      <c r="K33" s="8" t="s">
        <v>11</v>
      </c>
      <c r="L33" s="8" t="s">
        <v>12</v>
      </c>
      <c r="M33" s="12" t="s">
        <v>13</v>
      </c>
      <c r="N33" s="8" t="s">
        <v>14</v>
      </c>
      <c r="O33" s="22" t="s">
        <v>15</v>
      </c>
      <c r="P33" s="8" t="s">
        <v>16</v>
      </c>
      <c r="Q33" s="14" t="s">
        <v>17</v>
      </c>
      <c r="R33" s="8" t="s">
        <v>18</v>
      </c>
      <c r="S33" s="22" t="s">
        <v>19</v>
      </c>
      <c r="T33" s="8" t="s">
        <v>20</v>
      </c>
      <c r="U33" s="8" t="s">
        <v>21</v>
      </c>
      <c r="V33" s="8" t="s">
        <v>22</v>
      </c>
      <c r="W33" s="24" t="s">
        <v>23</v>
      </c>
      <c r="X33" s="8" t="s">
        <v>24</v>
      </c>
      <c r="Y33" s="24" t="s">
        <v>25</v>
      </c>
      <c r="Z33" s="8" t="s">
        <v>26</v>
      </c>
      <c r="AA33" s="25" t="s">
        <v>27</v>
      </c>
      <c r="AB33" s="8" t="s">
        <v>28</v>
      </c>
      <c r="AC33" s="14" t="s">
        <v>10</v>
      </c>
      <c r="AD33" s="8" t="s">
        <v>29</v>
      </c>
      <c r="AE33" s="12" t="s">
        <v>30</v>
      </c>
      <c r="AF33" s="8" t="s">
        <v>31</v>
      </c>
      <c r="AG33" s="14" t="s">
        <v>32</v>
      </c>
      <c r="AH33" s="14" t="s">
        <v>33</v>
      </c>
      <c r="AI33" s="8" t="s">
        <v>34</v>
      </c>
      <c r="AJ33" s="8" t="s">
        <v>35</v>
      </c>
      <c r="AK33" s="26" t="s">
        <v>36</v>
      </c>
      <c r="AL33" s="26" t="s">
        <v>37</v>
      </c>
      <c r="AM33" s="26" t="s">
        <v>38</v>
      </c>
      <c r="AN33" s="12" t="s">
        <v>39</v>
      </c>
      <c r="AO33" s="14" t="s">
        <v>40</v>
      </c>
      <c r="AP33" s="14" t="s">
        <v>41</v>
      </c>
      <c r="AQ33" s="16" t="s">
        <v>42</v>
      </c>
      <c r="AR33" s="16" t="s">
        <v>43</v>
      </c>
      <c r="AS33" s="16" t="s">
        <v>44</v>
      </c>
      <c r="AT33" s="16" t="s">
        <v>45</v>
      </c>
      <c r="AU33" s="16" t="s">
        <v>46</v>
      </c>
      <c r="AV33" s="16" t="s">
        <v>47</v>
      </c>
      <c r="AW33" s="10" t="s">
        <v>86</v>
      </c>
      <c r="AX33" s="27" t="s">
        <v>48</v>
      </c>
      <c r="AY33" s="27" t="s">
        <v>49</v>
      </c>
      <c r="AZ33" s="27" t="s">
        <v>50</v>
      </c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1:62">
      <c r="A34" s="11"/>
      <c r="B34" s="20" t="s">
        <v>51</v>
      </c>
      <c r="C34" s="20" t="s">
        <v>51</v>
      </c>
      <c r="D34" s="13">
        <v>45773</v>
      </c>
      <c r="E34" s="9">
        <v>45784</v>
      </c>
      <c r="F34" s="13">
        <v>45787</v>
      </c>
      <c r="G34" s="9">
        <v>45791</v>
      </c>
      <c r="H34" s="9">
        <v>45798</v>
      </c>
      <c r="I34" s="13">
        <v>45801</v>
      </c>
      <c r="J34" s="13">
        <v>45803</v>
      </c>
      <c r="K34" s="9">
        <v>45805</v>
      </c>
      <c r="L34" s="9">
        <v>45812</v>
      </c>
      <c r="M34" s="13">
        <v>45814</v>
      </c>
      <c r="N34" s="9">
        <v>45819</v>
      </c>
      <c r="O34" s="13">
        <v>45822</v>
      </c>
      <c r="P34" s="9">
        <v>45826</v>
      </c>
      <c r="Q34" s="15">
        <v>45829</v>
      </c>
      <c r="R34" s="9">
        <v>45833</v>
      </c>
      <c r="S34" s="13">
        <v>45835</v>
      </c>
      <c r="T34" s="9">
        <v>45840</v>
      </c>
      <c r="U34" s="9">
        <v>45847</v>
      </c>
      <c r="V34" s="9">
        <v>45854</v>
      </c>
      <c r="W34" s="15">
        <v>45858</v>
      </c>
      <c r="X34" s="9">
        <v>45861</v>
      </c>
      <c r="Y34" s="15">
        <v>45864</v>
      </c>
      <c r="Z34" s="9">
        <v>45868</v>
      </c>
      <c r="AA34" s="13">
        <v>45870</v>
      </c>
      <c r="AB34" s="9">
        <v>45875</v>
      </c>
      <c r="AC34" s="15">
        <v>45514</v>
      </c>
      <c r="AD34" s="9">
        <v>45882</v>
      </c>
      <c r="AE34" s="13">
        <v>45885</v>
      </c>
      <c r="AF34" s="9">
        <v>45889</v>
      </c>
      <c r="AG34" s="15">
        <v>45892</v>
      </c>
      <c r="AH34" s="15">
        <v>45893</v>
      </c>
      <c r="AI34" s="9">
        <v>45896</v>
      </c>
      <c r="AJ34" s="9">
        <v>45903</v>
      </c>
      <c r="AK34" s="13">
        <v>45906</v>
      </c>
      <c r="AL34" s="13">
        <v>45907</v>
      </c>
      <c r="AM34" s="13">
        <v>45913</v>
      </c>
      <c r="AN34" s="13">
        <v>45920</v>
      </c>
      <c r="AO34" s="15">
        <v>45921</v>
      </c>
      <c r="AP34" s="15">
        <v>45584</v>
      </c>
      <c r="AQ34" s="17">
        <v>45956</v>
      </c>
      <c r="AR34" s="17">
        <f>AQ34+7</f>
        <v>45963</v>
      </c>
      <c r="AS34" s="17">
        <f>AR34+7</f>
        <v>45970</v>
      </c>
      <c r="AT34" s="17">
        <f>AS34+7</f>
        <v>45977</v>
      </c>
      <c r="AU34" s="17">
        <f>AT34+7</f>
        <v>45984</v>
      </c>
      <c r="AV34" s="17">
        <f>AU34+7</f>
        <v>45991</v>
      </c>
      <c r="AW34" s="11"/>
      <c r="AX34" s="27" t="s">
        <v>52</v>
      </c>
      <c r="AY34" s="27" t="s">
        <v>52</v>
      </c>
      <c r="AZ34" s="27" t="s">
        <v>53</v>
      </c>
    </row>
    <row r="35" spans="1:62">
      <c r="A35" s="2" t="s">
        <v>87</v>
      </c>
      <c r="B35" s="18">
        <f>SUM(D35:AV35)</f>
        <v>42</v>
      </c>
      <c r="C35" s="18">
        <f>B35-D35-F35-J35-I35-M35-O35-S35-AA35-AE35-AH35-AK35-AL35-AM35-AN35-W35-AQ35-AR35-AS35-AT35-AU35-AV35</f>
        <v>42</v>
      </c>
      <c r="D35" s="31"/>
      <c r="E35" s="32"/>
      <c r="F35" s="32"/>
      <c r="G35" s="32">
        <v>3</v>
      </c>
      <c r="H35" s="32"/>
      <c r="I35" s="32"/>
      <c r="J35" s="32"/>
      <c r="K35" s="32"/>
      <c r="L35" s="32">
        <v>3</v>
      </c>
      <c r="M35" s="32"/>
      <c r="N35" s="32">
        <v>3</v>
      </c>
      <c r="O35" s="32"/>
      <c r="P35" s="32">
        <v>3</v>
      </c>
      <c r="Q35" s="32">
        <v>3</v>
      </c>
      <c r="R35" s="6">
        <v>3</v>
      </c>
      <c r="S35" s="32"/>
      <c r="T35" s="32">
        <v>3</v>
      </c>
      <c r="U35" s="44">
        <v>3</v>
      </c>
      <c r="V35" s="32">
        <v>3</v>
      </c>
      <c r="W35" s="32"/>
      <c r="X35" s="32">
        <v>3</v>
      </c>
      <c r="Y35" s="37"/>
      <c r="Z35" s="32">
        <v>3</v>
      </c>
      <c r="AA35" s="32"/>
      <c r="AB35" s="45">
        <v>3</v>
      </c>
      <c r="AC35" s="32"/>
      <c r="AD35" s="32">
        <v>3</v>
      </c>
      <c r="AE35" s="32"/>
      <c r="AF35" s="32">
        <v>3</v>
      </c>
      <c r="AG35" s="32"/>
      <c r="AH35" s="32"/>
      <c r="AI35" s="32"/>
      <c r="AJ35" s="6" t="s">
        <v>55</v>
      </c>
      <c r="AK35" s="32"/>
      <c r="AL35" s="32"/>
      <c r="AM35" s="32"/>
      <c r="AN35" s="32"/>
      <c r="AO35" s="32"/>
      <c r="AP35" s="32"/>
      <c r="AQ35" s="32"/>
      <c r="AR35" s="35"/>
      <c r="AS35" s="32"/>
      <c r="AT35" s="32"/>
      <c r="AU35" s="32"/>
      <c r="AV35" s="32"/>
      <c r="AW35" s="2" t="s">
        <v>87</v>
      </c>
      <c r="AX35" s="1" t="str">
        <f>IF(M35+D35+F35+J35+I35+O35+S35+AA35+AE35+AK35+AL35+AM35+AN35&gt;0,"Y","N")</f>
        <v>N</v>
      </c>
      <c r="AY35" s="1" t="s">
        <v>58</v>
      </c>
      <c r="AZ35" s="1">
        <f>COUNTA(D35:AV35)</f>
        <v>15</v>
      </c>
    </row>
    <row r="36" spans="1:62">
      <c r="A36" s="2" t="s">
        <v>88</v>
      </c>
      <c r="B36" s="18">
        <f>SUM(D36:AV36)</f>
        <v>24.33</v>
      </c>
      <c r="C36" s="18">
        <f>B36-D36-F36-J36-I36-M36-O36-S36-AA36-AE36-AH36-AK36-AL36-AM36-AN36-W36-AQ36-AR36-AS36-AT36-AU36-AV36</f>
        <v>24.33</v>
      </c>
      <c r="D36" s="31"/>
      <c r="E36" s="32"/>
      <c r="F36" s="32"/>
      <c r="G36" s="44">
        <v>1.93</v>
      </c>
      <c r="H36" s="32"/>
      <c r="I36" s="32"/>
      <c r="J36" s="32"/>
      <c r="K36" s="32"/>
      <c r="L36" s="32">
        <v>2</v>
      </c>
      <c r="M36" s="32"/>
      <c r="N36" s="32">
        <v>2.4700000000000002</v>
      </c>
      <c r="O36" s="32"/>
      <c r="P36" s="32"/>
      <c r="Q36" s="32"/>
      <c r="R36" s="32">
        <v>3</v>
      </c>
      <c r="S36" s="32"/>
      <c r="T36" s="32">
        <v>2</v>
      </c>
      <c r="U36" s="6">
        <v>2.4900000000000002</v>
      </c>
      <c r="V36" s="32">
        <v>2.4700000000000002</v>
      </c>
      <c r="W36" s="32"/>
      <c r="X36" s="32">
        <v>2.4700000000000002</v>
      </c>
      <c r="Y36" s="32"/>
      <c r="Z36" s="32">
        <v>2</v>
      </c>
      <c r="AA36" s="32"/>
      <c r="AB36" s="32"/>
      <c r="AC36" s="32"/>
      <c r="AD36" s="32">
        <v>2</v>
      </c>
      <c r="AE36" s="32"/>
      <c r="AF36" s="32">
        <v>1.5</v>
      </c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2" t="s">
        <v>88</v>
      </c>
      <c r="AX36" s="1" t="str">
        <f>IF(M36+D36+F36+J36+I36+O36+S36+AA36+AE36+AK36+AL36+AM36+AN36&gt;0,"Y","N")</f>
        <v>N</v>
      </c>
      <c r="AY36" s="1" t="s">
        <v>58</v>
      </c>
      <c r="AZ36" s="1">
        <f>COUNTA(D36:AV36)</f>
        <v>11</v>
      </c>
    </row>
    <row r="37" spans="1:62">
      <c r="A37" s="2" t="s">
        <v>89</v>
      </c>
      <c r="B37" s="18">
        <f>SUM(D37:AV37)</f>
        <v>15.646666666666667</v>
      </c>
      <c r="C37" s="18">
        <f>B37-D37-F37-J37-I37-M37-O37-S37-AA37-AE37-AH37-AK37-AL37-AM37-AN37-W37-AQ37-AR37-AS37-AT37-AU37-AV37</f>
        <v>15.646666666666667</v>
      </c>
      <c r="D37" s="31"/>
      <c r="E37" s="32"/>
      <c r="F37" s="32"/>
      <c r="G37" s="32">
        <v>1.5</v>
      </c>
      <c r="H37" s="32"/>
      <c r="I37" s="32"/>
      <c r="J37" s="32"/>
      <c r="K37" s="32"/>
      <c r="L37" s="32"/>
      <c r="M37" s="32"/>
      <c r="N37" s="32">
        <v>1.5</v>
      </c>
      <c r="O37" s="32"/>
      <c r="P37" s="45">
        <v>2</v>
      </c>
      <c r="Q37" s="32"/>
      <c r="R37" s="32">
        <v>1.5</v>
      </c>
      <c r="S37" s="32"/>
      <c r="T37" s="32"/>
      <c r="U37" s="44">
        <v>1</v>
      </c>
      <c r="V37" s="32"/>
      <c r="W37" s="32"/>
      <c r="X37" s="32"/>
      <c r="Y37" s="37"/>
      <c r="Z37" s="6">
        <f>(AB37+AD37+AF37)/3</f>
        <v>1.7866666666666664</v>
      </c>
      <c r="AA37" s="32"/>
      <c r="AB37" s="32">
        <v>1.93</v>
      </c>
      <c r="AC37" s="32">
        <v>1</v>
      </c>
      <c r="AD37" s="32">
        <v>1.5</v>
      </c>
      <c r="AE37" s="32"/>
      <c r="AF37" s="32">
        <v>1.93</v>
      </c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2" t="s">
        <v>89</v>
      </c>
      <c r="AX37" s="1" t="str">
        <f>IF(M37+D37+F37+J37+I37+O37+S37+AA37+AE37+AK37+AL37+AM37+AN37&gt;0,"Y","N")</f>
        <v>N</v>
      </c>
      <c r="AY37" s="1" t="s">
        <v>56</v>
      </c>
      <c r="AZ37" s="1">
        <f>COUNTA(D37:AV37)</f>
        <v>10</v>
      </c>
    </row>
    <row r="38" spans="1:62">
      <c r="A38" s="2" t="s">
        <v>90</v>
      </c>
      <c r="B38" s="18">
        <f>SUM(D38:AV38)</f>
        <v>16.305</v>
      </c>
      <c r="C38" s="18">
        <f>B38-D38-F38-J38-I38-M38-O38-S38-AA38-AE38-AH38-AK38-AL38-AM38-AN38-W38-AQ38-AR38-AS38-AT38-AU38-AV38</f>
        <v>14.805</v>
      </c>
      <c r="D38" s="31"/>
      <c r="E38" s="32"/>
      <c r="F38" s="32"/>
      <c r="G38" s="32"/>
      <c r="H38" s="32"/>
      <c r="I38" s="32"/>
      <c r="J38" s="32"/>
      <c r="K38" s="32"/>
      <c r="L38" s="32">
        <v>1.5</v>
      </c>
      <c r="M38" s="32"/>
      <c r="N38" s="45">
        <v>1.93</v>
      </c>
      <c r="O38" s="32"/>
      <c r="P38" s="32">
        <v>1.5</v>
      </c>
      <c r="Q38" s="32">
        <v>1.5</v>
      </c>
      <c r="R38" s="32"/>
      <c r="S38" s="32"/>
      <c r="T38" s="6">
        <v>1.375</v>
      </c>
      <c r="U38" s="32">
        <v>1</v>
      </c>
      <c r="V38" s="32">
        <v>1.5</v>
      </c>
      <c r="W38" s="32">
        <v>1.5</v>
      </c>
      <c r="X38" s="32">
        <v>1.5</v>
      </c>
      <c r="Y38" s="32"/>
      <c r="Z38" s="32">
        <v>1.5</v>
      </c>
      <c r="AA38" s="32"/>
      <c r="AB38" s="32">
        <v>1.5</v>
      </c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5"/>
      <c r="AW38" s="2" t="s">
        <v>90</v>
      </c>
      <c r="AX38" s="1" t="str">
        <f>IF(M38+D38+F38+J38+I38+O38+S38+AA38+AE38+AK38+AL38+AM38+AN38&gt;0,"Y","N")</f>
        <v>N</v>
      </c>
      <c r="AY38" s="1" t="s">
        <v>58</v>
      </c>
      <c r="AZ38" s="1">
        <f>COUNTA(D38:AV38)</f>
        <v>11</v>
      </c>
    </row>
    <row r="39" spans="1:62">
      <c r="A39" s="2" t="s">
        <v>91</v>
      </c>
      <c r="B39" s="18">
        <f>SUM(D39:AV39)</f>
        <v>16.64</v>
      </c>
      <c r="C39" s="18">
        <f>B39-D39-F39-J39-I39-M39-O39-S39-AA39-AE39-AH39-AK39-AL39-AM39-AN39-W39-AQ39-AR39-AS39-AT39-AU39-AV39</f>
        <v>10.41</v>
      </c>
      <c r="D39" s="31"/>
      <c r="E39" s="32"/>
      <c r="F39" s="32">
        <v>1.9</v>
      </c>
      <c r="G39" s="32">
        <v>2.4700000000000002</v>
      </c>
      <c r="H39" s="32"/>
      <c r="I39" s="32">
        <v>1.67</v>
      </c>
      <c r="J39" s="32"/>
      <c r="K39" s="32"/>
      <c r="L39" s="35"/>
      <c r="M39" s="45">
        <v>2.66</v>
      </c>
      <c r="N39" s="34"/>
      <c r="O39" s="32"/>
      <c r="P39" s="34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v>2.4700000000000002</v>
      </c>
      <c r="AC39" s="32">
        <v>3</v>
      </c>
      <c r="AD39" s="32"/>
      <c r="AE39" s="32"/>
      <c r="AF39" s="32">
        <v>2.4700000000000002</v>
      </c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2" t="s">
        <v>91</v>
      </c>
      <c r="AX39" s="1" t="str">
        <f>IF(M39+D39+F39+J39+I39+O39+S39+AA39+AE39+AK39+AL39+AM39+AN39&gt;0,"Y","N")</f>
        <v>Y</v>
      </c>
      <c r="AY39" s="1" t="s">
        <v>61</v>
      </c>
      <c r="AZ39" s="1">
        <f>COUNTA(D39:AV39)</f>
        <v>7</v>
      </c>
    </row>
    <row r="40" spans="1:62">
      <c r="A40" s="2" t="s">
        <v>92</v>
      </c>
      <c r="B40" s="18">
        <f>SUM(D40:AV40)</f>
        <v>4.5</v>
      </c>
      <c r="C40" s="18">
        <f>B40-D40-F40-J40-I40-M40-O40-S40-AA40-AE40-AH40-AK40-AL40-AM40-AN40-W40-AQ40-AR40-AS40-AT40-AU40-AV40</f>
        <v>4.5</v>
      </c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45"/>
      <c r="Q40" s="32"/>
      <c r="R40" s="32"/>
      <c r="S40" s="32"/>
      <c r="T40" s="32">
        <v>1.5</v>
      </c>
      <c r="U40" s="44">
        <v>1</v>
      </c>
      <c r="V40" s="32"/>
      <c r="W40" s="32"/>
      <c r="X40" s="32"/>
      <c r="Y40" s="37"/>
      <c r="Z40" s="32"/>
      <c r="AA40" s="32"/>
      <c r="AB40" s="32"/>
      <c r="AC40" s="32">
        <v>2</v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2" t="s">
        <v>79</v>
      </c>
      <c r="AX40" s="1" t="str">
        <f>IF(M40+D40+F40+J40+I40+O40+S40+AA40+AE40+AK40+AL40+AM40+AN40&gt;0,"Y","N")</f>
        <v>N</v>
      </c>
      <c r="AY40" s="1" t="s">
        <v>61</v>
      </c>
      <c r="AZ40" s="1">
        <f>COUNTA(D40:AV40)</f>
        <v>3</v>
      </c>
    </row>
    <row r="41" spans="1:62">
      <c r="A41" s="2" t="s">
        <v>93</v>
      </c>
      <c r="B41" s="18">
        <f>SUM(D41:AV41)</f>
        <v>3.86</v>
      </c>
      <c r="C41" s="18">
        <f>B41-D41-F41-J41-I41-M41-O41-S41-AA41-AE41-AH41-AK41-AL41-AM41-AN41-W41-AQ41-AR41-AS41-AT41-AU41-AV41</f>
        <v>3.86</v>
      </c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45"/>
      <c r="Q41" s="32"/>
      <c r="R41" s="32"/>
      <c r="S41" s="32"/>
      <c r="T41" s="32"/>
      <c r="U41" s="37"/>
      <c r="V41" s="32">
        <v>1.93</v>
      </c>
      <c r="W41" s="32"/>
      <c r="X41" s="32">
        <v>1.93</v>
      </c>
      <c r="Y41" s="37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2" t="s">
        <v>93</v>
      </c>
      <c r="AX41" s="1" t="str">
        <f>IF(M41+D41+F41+J41+I41+O41+S41+AA41+AE41+AK41+AL41+AM41+AN41&gt;0,"Y","N")</f>
        <v>N</v>
      </c>
      <c r="AY41" s="1" t="s">
        <v>61</v>
      </c>
      <c r="AZ41" s="1">
        <f>COUNTA(D41:AV41)</f>
        <v>2</v>
      </c>
    </row>
    <row r="42" spans="1:62">
      <c r="A42" s="2" t="s">
        <v>94</v>
      </c>
      <c r="B42" s="18">
        <f>SUM(D42:AV42)</f>
        <v>3</v>
      </c>
      <c r="C42" s="18">
        <f>B42-D42-F42-J42-I42-M42-O42-S42-AA42-AE42-AH42-AK42-AL42-AM42-AN42-W42-AQ42-AR42-AS42-AT42-AU42-AV42</f>
        <v>0</v>
      </c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45"/>
      <c r="Q42" s="32"/>
      <c r="R42" s="32"/>
      <c r="S42" s="32"/>
      <c r="T42" s="32"/>
      <c r="U42" s="44"/>
      <c r="V42" s="32"/>
      <c r="W42" s="32">
        <v>3</v>
      </c>
      <c r="X42" s="32"/>
      <c r="Y42" s="37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2" t="s">
        <v>94</v>
      </c>
      <c r="AX42" s="1" t="str">
        <f>IF(M42+D42+F42+J42+I42+O42+S42+AA42+AE42+AK42+AL42+AM42+AN42&gt;0,"Y","N")</f>
        <v>N</v>
      </c>
      <c r="AY42" s="1" t="s">
        <v>61</v>
      </c>
      <c r="AZ42" s="1">
        <f>COUNTA(D42:AV42)</f>
        <v>1</v>
      </c>
    </row>
    <row r="43" spans="1:62">
      <c r="A43" s="2" t="s">
        <v>95</v>
      </c>
      <c r="B43" s="18">
        <f>SUM(D43:AV43)</f>
        <v>2</v>
      </c>
      <c r="C43" s="18">
        <f>B43-D43-F43-J43-I43-M43-O43-S43-AA43-AE43-AH43-AK43-AL43-AM43-AN43-W43-AQ43-AR43-AS43-AT43-AU43-AV43</f>
        <v>0</v>
      </c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45"/>
      <c r="Q43" s="32"/>
      <c r="R43" s="32"/>
      <c r="S43" s="32"/>
      <c r="T43" s="32"/>
      <c r="U43" s="44"/>
      <c r="V43" s="32"/>
      <c r="W43" s="32">
        <v>2</v>
      </c>
      <c r="X43" s="32"/>
      <c r="Y43" s="37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2" t="s">
        <v>95</v>
      </c>
      <c r="AX43" s="1" t="str">
        <f>IF(M43+D43+F43+J43+I43+O43+S43+AA43+AE43+AK43+AL43+AM43+AN43&gt;0,"Y","N")</f>
        <v>N</v>
      </c>
      <c r="AY43" s="1" t="s">
        <v>61</v>
      </c>
      <c r="AZ43" s="1">
        <f>COUNTA(D43:AV43)</f>
        <v>1</v>
      </c>
    </row>
    <row r="44" spans="1:62">
      <c r="A44" s="2" t="s">
        <v>96</v>
      </c>
      <c r="B44" s="18">
        <f>SUM(D44:AV44)</f>
        <v>1</v>
      </c>
      <c r="C44" s="18">
        <f>B44-D44-F44-J44-I44-M44-O44-S44-AA44-AE44-AH44-AK44-AL44-AM44-AN44-W44-AQ44-AR44-AS44-AT44-AU44-AV44</f>
        <v>0</v>
      </c>
      <c r="D44" s="31"/>
      <c r="E44" s="32"/>
      <c r="F44" s="32"/>
      <c r="G44" s="32"/>
      <c r="H44" s="32"/>
      <c r="I44" s="32"/>
      <c r="J44" s="32"/>
      <c r="K44" s="32"/>
      <c r="L44" s="32"/>
      <c r="M44" s="32">
        <v>1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2" t="s">
        <v>96</v>
      </c>
      <c r="AX44" s="1" t="str">
        <f>IF(M44+D44+F44+J44+I44+O44+S44+AA44+AE44+AK44+AL44+AM44+AN44&gt;0,"Y","N")</f>
        <v>Y</v>
      </c>
      <c r="AY44" s="1" t="s">
        <v>61</v>
      </c>
      <c r="AZ44" s="1">
        <f>COUNTA(D44:AV44)</f>
        <v>1</v>
      </c>
    </row>
    <row r="45" spans="1:62">
      <c r="D45" s="38"/>
      <c r="E45" s="32" t="s">
        <v>68</v>
      </c>
      <c r="F45" s="32"/>
      <c r="G45" s="32"/>
      <c r="H45" s="32" t="s">
        <v>68</v>
      </c>
      <c r="I45" s="32"/>
      <c r="J45" s="32"/>
      <c r="K45" s="32" t="s">
        <v>68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</row>
    <row r="46" spans="1:62" s="4" customFormat="1">
      <c r="A46" s="7" t="s">
        <v>97</v>
      </c>
      <c r="B46" s="20" t="s">
        <v>2</v>
      </c>
      <c r="C46" s="20" t="s">
        <v>3</v>
      </c>
      <c r="D46" s="28" t="s">
        <v>4</v>
      </c>
      <c r="E46" s="8" t="s">
        <v>5</v>
      </c>
      <c r="F46" s="26" t="s">
        <v>6</v>
      </c>
      <c r="G46" s="8" t="s">
        <v>7</v>
      </c>
      <c r="H46" s="8" t="s">
        <v>8</v>
      </c>
      <c r="I46" s="22" t="s">
        <v>9</v>
      </c>
      <c r="J46" s="12" t="s">
        <v>10</v>
      </c>
      <c r="K46" s="8" t="s">
        <v>11</v>
      </c>
      <c r="L46" s="8" t="s">
        <v>12</v>
      </c>
      <c r="M46" s="12" t="s">
        <v>13</v>
      </c>
      <c r="N46" s="8" t="s">
        <v>14</v>
      </c>
      <c r="O46" s="22" t="s">
        <v>15</v>
      </c>
      <c r="P46" s="8" t="s">
        <v>16</v>
      </c>
      <c r="Q46" s="14" t="s">
        <v>17</v>
      </c>
      <c r="R46" s="8" t="s">
        <v>18</v>
      </c>
      <c r="S46" s="22" t="s">
        <v>19</v>
      </c>
      <c r="T46" s="8" t="s">
        <v>20</v>
      </c>
      <c r="U46" s="8" t="s">
        <v>21</v>
      </c>
      <c r="V46" s="8" t="s">
        <v>22</v>
      </c>
      <c r="W46" s="24" t="s">
        <v>23</v>
      </c>
      <c r="X46" s="8" t="s">
        <v>24</v>
      </c>
      <c r="Y46" s="24" t="s">
        <v>25</v>
      </c>
      <c r="Z46" s="8" t="s">
        <v>26</v>
      </c>
      <c r="AA46" s="25" t="s">
        <v>27</v>
      </c>
      <c r="AB46" s="8" t="s">
        <v>28</v>
      </c>
      <c r="AC46" s="14" t="s">
        <v>10</v>
      </c>
      <c r="AD46" s="8" t="s">
        <v>29</v>
      </c>
      <c r="AE46" s="12" t="s">
        <v>30</v>
      </c>
      <c r="AF46" s="8" t="s">
        <v>31</v>
      </c>
      <c r="AG46" s="14" t="s">
        <v>32</v>
      </c>
      <c r="AH46" s="14" t="s">
        <v>33</v>
      </c>
      <c r="AI46" s="8" t="s">
        <v>34</v>
      </c>
      <c r="AJ46" s="8" t="s">
        <v>35</v>
      </c>
      <c r="AK46" s="26" t="s">
        <v>36</v>
      </c>
      <c r="AL46" s="26" t="s">
        <v>37</v>
      </c>
      <c r="AM46" s="26" t="s">
        <v>38</v>
      </c>
      <c r="AN46" s="12" t="s">
        <v>39</v>
      </c>
      <c r="AO46" s="14" t="s">
        <v>40</v>
      </c>
      <c r="AP46" s="14" t="s">
        <v>41</v>
      </c>
      <c r="AQ46" s="16" t="s">
        <v>42</v>
      </c>
      <c r="AR46" s="16" t="s">
        <v>43</v>
      </c>
      <c r="AS46" s="16" t="s">
        <v>44</v>
      </c>
      <c r="AT46" s="16" t="s">
        <v>45</v>
      </c>
      <c r="AU46" s="16" t="s">
        <v>46</v>
      </c>
      <c r="AV46" s="16" t="s">
        <v>47</v>
      </c>
      <c r="AW46" s="7" t="s">
        <v>97</v>
      </c>
      <c r="AX46" s="27"/>
      <c r="AY46" s="27"/>
    </row>
    <row r="47" spans="1:62" s="3" customFormat="1">
      <c r="A47" s="7"/>
      <c r="B47" s="20" t="s">
        <v>51</v>
      </c>
      <c r="C47" s="20" t="s">
        <v>51</v>
      </c>
      <c r="D47" s="13">
        <v>45773</v>
      </c>
      <c r="E47" s="9">
        <v>45784</v>
      </c>
      <c r="F47" s="13">
        <v>45787</v>
      </c>
      <c r="G47" s="9">
        <v>45791</v>
      </c>
      <c r="H47" s="9">
        <v>45798</v>
      </c>
      <c r="I47" s="13">
        <v>45801</v>
      </c>
      <c r="J47" s="13">
        <v>45803</v>
      </c>
      <c r="K47" s="9">
        <v>45805</v>
      </c>
      <c r="L47" s="9">
        <v>45812</v>
      </c>
      <c r="M47" s="13">
        <v>45814</v>
      </c>
      <c r="N47" s="9">
        <v>45819</v>
      </c>
      <c r="O47" s="13">
        <v>45822</v>
      </c>
      <c r="P47" s="9">
        <v>45826</v>
      </c>
      <c r="Q47" s="15">
        <v>45829</v>
      </c>
      <c r="R47" s="9">
        <v>45833</v>
      </c>
      <c r="S47" s="13">
        <v>45835</v>
      </c>
      <c r="T47" s="9">
        <v>45840</v>
      </c>
      <c r="U47" s="9">
        <v>45847</v>
      </c>
      <c r="V47" s="9">
        <v>45854</v>
      </c>
      <c r="W47" s="15">
        <v>45858</v>
      </c>
      <c r="X47" s="9">
        <v>45861</v>
      </c>
      <c r="Y47" s="15">
        <v>45864</v>
      </c>
      <c r="Z47" s="9">
        <v>45868</v>
      </c>
      <c r="AA47" s="13">
        <v>45870</v>
      </c>
      <c r="AB47" s="9">
        <v>45875</v>
      </c>
      <c r="AC47" s="15">
        <v>45514</v>
      </c>
      <c r="AD47" s="9">
        <v>45882</v>
      </c>
      <c r="AE47" s="13">
        <v>45885</v>
      </c>
      <c r="AF47" s="9">
        <v>45889</v>
      </c>
      <c r="AG47" s="15">
        <v>45892</v>
      </c>
      <c r="AH47" s="15">
        <v>45893</v>
      </c>
      <c r="AI47" s="9">
        <v>45896</v>
      </c>
      <c r="AJ47" s="9">
        <v>45903</v>
      </c>
      <c r="AK47" s="13">
        <v>45906</v>
      </c>
      <c r="AL47" s="13">
        <v>45907</v>
      </c>
      <c r="AM47" s="13">
        <v>45913</v>
      </c>
      <c r="AN47" s="13">
        <v>45920</v>
      </c>
      <c r="AO47" s="15">
        <v>45921</v>
      </c>
      <c r="AP47" s="15">
        <v>45584</v>
      </c>
      <c r="AQ47" s="17">
        <v>45956</v>
      </c>
      <c r="AR47" s="17">
        <f>AQ47+7</f>
        <v>45963</v>
      </c>
      <c r="AS47" s="17">
        <f>AR47+7</f>
        <v>45970</v>
      </c>
      <c r="AT47" s="17">
        <f>AS47+7</f>
        <v>45977</v>
      </c>
      <c r="AU47" s="17">
        <f>AT47+7</f>
        <v>45984</v>
      </c>
      <c r="AV47" s="17">
        <f>AU47+7</f>
        <v>45991</v>
      </c>
      <c r="AW47" s="7"/>
      <c r="AX47" s="27"/>
      <c r="AY47" s="27"/>
    </row>
    <row r="48" spans="1:62">
      <c r="A48" s="2" t="s">
        <v>71</v>
      </c>
      <c r="B48" s="18">
        <f>SUM(D48:AV48)</f>
        <v>32.549999999999997</v>
      </c>
      <c r="C48" s="18">
        <f>B48-D48-F48-J48-I48-M48-O48-S48-AA48-AE48-AH48-AK48-AL48-AM48-AN48-W48-AQ48-AR48-AS48-AT48-AU48-AV48</f>
        <v>32.549999999999997</v>
      </c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>
        <v>3</v>
      </c>
      <c r="O48" s="32"/>
      <c r="P48" s="6">
        <v>3</v>
      </c>
      <c r="Q48" s="32">
        <v>3</v>
      </c>
      <c r="R48" s="32">
        <v>3</v>
      </c>
      <c r="S48" s="32"/>
      <c r="T48" s="32"/>
      <c r="U48" s="32">
        <v>3</v>
      </c>
      <c r="V48" s="32">
        <v>3</v>
      </c>
      <c r="W48" s="32"/>
      <c r="X48" s="32">
        <v>3</v>
      </c>
      <c r="Y48" s="32">
        <v>3</v>
      </c>
      <c r="Z48" s="32"/>
      <c r="AA48" s="32"/>
      <c r="AB48" s="32">
        <v>3</v>
      </c>
      <c r="AC48" s="6">
        <f>3</f>
        <v>3</v>
      </c>
      <c r="AD48" s="32"/>
      <c r="AE48" s="32"/>
      <c r="AF48" s="32">
        <v>2.5499999999999998</v>
      </c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2" t="s">
        <v>71</v>
      </c>
    </row>
    <row r="49" spans="1:49">
      <c r="A49" s="2" t="s">
        <v>60</v>
      </c>
      <c r="B49" s="18">
        <f>SUM(D49:AV49)</f>
        <v>15.17</v>
      </c>
      <c r="C49" s="18">
        <f>B49-D49-F49-J49-I49-M49-O49-S49-AA49-AE49-AH49-AK49-AL49-AM49-AN49-W49-AQ49-AR49-AS49-AT49-AU49-AV49</f>
        <v>15.17</v>
      </c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>
        <v>1.5</v>
      </c>
      <c r="Q49" s="32"/>
      <c r="R49" s="32">
        <v>2.4700000000000002</v>
      </c>
      <c r="S49" s="32"/>
      <c r="T49" s="32">
        <v>1.5</v>
      </c>
      <c r="U49" s="32"/>
      <c r="V49" s="32">
        <v>1.5</v>
      </c>
      <c r="W49" s="32"/>
      <c r="X49" s="32"/>
      <c r="Y49" s="32">
        <v>1.5</v>
      </c>
      <c r="Z49" s="32">
        <v>1.93</v>
      </c>
      <c r="AA49" s="32"/>
      <c r="AB49" s="32">
        <v>2.2999999999999998</v>
      </c>
      <c r="AC49" s="32">
        <v>2.4700000000000002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2" t="s">
        <v>60</v>
      </c>
    </row>
    <row r="50" spans="1:49">
      <c r="A50" s="2" t="s">
        <v>85</v>
      </c>
      <c r="B50" s="18">
        <f>SUM(D50:AV50)</f>
        <v>14.68</v>
      </c>
      <c r="C50" s="18">
        <f>B50-D50-F50-J50-I50-M50-O50-S50-AA50-AE50-AH50-AK50-AL50-AM50-AN50-W50-AQ50-AR50-AS50-AT50-AU50-AV50</f>
        <v>14.68</v>
      </c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>
        <v>3</v>
      </c>
      <c r="Q50" s="32"/>
      <c r="R50" s="32">
        <v>1.93</v>
      </c>
      <c r="S50" s="32"/>
      <c r="T50" s="32">
        <v>1.75</v>
      </c>
      <c r="U50" s="32">
        <v>1</v>
      </c>
      <c r="V50" s="32"/>
      <c r="W50" s="32"/>
      <c r="X50" s="32">
        <v>2</v>
      </c>
      <c r="Y50" s="32"/>
      <c r="Z50" s="32"/>
      <c r="AA50" s="32"/>
      <c r="AB50" s="32">
        <v>1.5</v>
      </c>
      <c r="AC50" s="32">
        <v>1</v>
      </c>
      <c r="AD50" s="32">
        <v>1</v>
      </c>
      <c r="AE50" s="32"/>
      <c r="AF50" s="32">
        <v>1.5</v>
      </c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2" t="s">
        <v>85</v>
      </c>
    </row>
    <row r="51" spans="1:49">
      <c r="A51" s="2" t="s">
        <v>73</v>
      </c>
      <c r="B51" s="18">
        <f>SUM(D51:AV51)</f>
        <v>12.05</v>
      </c>
      <c r="C51" s="18">
        <f>B51-D51-F51-J51-I51-M51-O51-S51-AA51-AE51-AH51-AK51-AL51-AM51-AN51-W51-AQ51-AR51-AS51-AT51-AU51-AV51</f>
        <v>12.05</v>
      </c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>
        <v>1.93</v>
      </c>
      <c r="Q51" s="32">
        <v>1.7</v>
      </c>
      <c r="R51" s="32"/>
      <c r="S51" s="32"/>
      <c r="T51" s="32"/>
      <c r="U51" s="32"/>
      <c r="V51" s="32">
        <v>1.9</v>
      </c>
      <c r="W51" s="32"/>
      <c r="X51" s="32"/>
      <c r="Y51" s="32"/>
      <c r="Z51" s="32">
        <v>2.4700000000000002</v>
      </c>
      <c r="AA51" s="32"/>
      <c r="AB51" s="32">
        <v>2.2999999999999998</v>
      </c>
      <c r="AC51" s="32"/>
      <c r="AD51" s="32"/>
      <c r="AE51" s="32"/>
      <c r="AF51" s="32">
        <v>1.75</v>
      </c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2" t="s">
        <v>73</v>
      </c>
    </row>
    <row r="52" spans="1:49">
      <c r="A52" s="2" t="s">
        <v>62</v>
      </c>
      <c r="B52" s="18">
        <f>SUM(D52:AV52)</f>
        <v>9.9700000000000006</v>
      </c>
      <c r="C52" s="18">
        <f>B52-D52-F52-J52-I52-M52-O52-S52-AA52-AE52-AH52-AK52-AL52-AM52-AN52-W52-AQ52-AR52-AS52-AT52-AU52-AV52</f>
        <v>9.9700000000000006</v>
      </c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>
        <v>1.5</v>
      </c>
      <c r="O52" s="32"/>
      <c r="P52" s="32">
        <v>2.4700000000000002</v>
      </c>
      <c r="Q52" s="32"/>
      <c r="R52" s="32"/>
      <c r="S52" s="32"/>
      <c r="T52" s="32"/>
      <c r="U52" s="32">
        <v>1</v>
      </c>
      <c r="V52" s="32"/>
      <c r="W52" s="32"/>
      <c r="X52" s="32"/>
      <c r="Y52" s="32"/>
      <c r="Z52" s="32">
        <v>3</v>
      </c>
      <c r="AA52" s="32"/>
      <c r="AB52" s="32"/>
      <c r="AC52" s="32"/>
      <c r="AD52" s="32"/>
      <c r="AE52" s="32"/>
      <c r="AF52" s="32">
        <v>2</v>
      </c>
      <c r="AG52" s="32"/>
      <c r="AH52" s="32"/>
      <c r="AI52" s="32"/>
      <c r="AJ52" s="32"/>
      <c r="AK52" s="32"/>
      <c r="AL52" s="32"/>
      <c r="AM52" s="32"/>
      <c r="AN52" s="32"/>
      <c r="AO52" s="35"/>
      <c r="AP52" s="32"/>
      <c r="AQ52" s="32"/>
      <c r="AR52" s="32"/>
      <c r="AS52" s="32"/>
      <c r="AT52" s="32"/>
      <c r="AU52" s="32"/>
      <c r="AV52" s="32"/>
      <c r="AW52" s="2" t="s">
        <v>62</v>
      </c>
    </row>
    <row r="53" spans="1:49">
      <c r="A53" s="2" t="s">
        <v>79</v>
      </c>
      <c r="B53" s="18">
        <f>SUM(D53:AV53)</f>
        <v>9.15</v>
      </c>
      <c r="C53" s="18">
        <f>B53-D53-F53-J53-I53-M53-O53-S53-AA53-AE53-AH53-AK53-AL53-AM53-AN53-W53-AQ53-AR53-AS53-AT53-AU53-AV53</f>
        <v>9.15</v>
      </c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>
        <v>2.6</v>
      </c>
      <c r="R53" s="32"/>
      <c r="S53" s="32"/>
      <c r="T53" s="32">
        <v>2.5499999999999998</v>
      </c>
      <c r="U53" s="32">
        <v>1</v>
      </c>
      <c r="V53" s="32"/>
      <c r="W53" s="32"/>
      <c r="X53" s="32"/>
      <c r="Y53" s="32"/>
      <c r="Z53" s="32"/>
      <c r="AA53" s="32"/>
      <c r="AB53" s="32"/>
      <c r="AC53" s="32">
        <v>3</v>
      </c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2" t="s">
        <v>79</v>
      </c>
    </row>
    <row r="54" spans="1:49">
      <c r="A54" s="2" t="s">
        <v>57</v>
      </c>
      <c r="B54" s="18">
        <f>SUM(D54:AV54)</f>
        <v>7.7299999999999995</v>
      </c>
      <c r="C54" s="18">
        <f>B54-D54-F54-J54-I54-M54-O54-S54-AA54-AE54-AH54-AK54-AL54-AM54-AN54-W54-AQ54-AR54-AS54-AT54-AU54-AV54</f>
        <v>7.7299999999999995</v>
      </c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>
        <v>2.2999999999999998</v>
      </c>
      <c r="R54" s="32">
        <v>1.5</v>
      </c>
      <c r="S54" s="32"/>
      <c r="T54" s="32">
        <v>2</v>
      </c>
      <c r="U54" s="32"/>
      <c r="V54" s="32"/>
      <c r="W54" s="32"/>
      <c r="X54" s="32"/>
      <c r="Y54" s="32"/>
      <c r="Z54" s="32"/>
      <c r="AA54" s="32"/>
      <c r="AB54" s="32"/>
      <c r="AC54" s="32">
        <v>1.93</v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2" t="s">
        <v>57</v>
      </c>
    </row>
    <row r="55" spans="1:49">
      <c r="A55" s="2" t="s">
        <v>59</v>
      </c>
      <c r="B55" s="18">
        <f>SUM(D55:AV55)</f>
        <v>5.6</v>
      </c>
      <c r="C55" s="18">
        <f>B55-D55-F55-J55-I55-M55-O55-S55-AA55-AE55-AH55-AK55-AL55-AM55-AN55-W55-AQ55-AR55-AS55-AT55-AU55-AV55</f>
        <v>5.6</v>
      </c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>
        <v>3</v>
      </c>
      <c r="U55" s="32"/>
      <c r="V55" s="32"/>
      <c r="W55" s="32"/>
      <c r="X55" s="32"/>
      <c r="Y55" s="32"/>
      <c r="Z55" s="32"/>
      <c r="AA55" s="32"/>
      <c r="AB55" s="32">
        <v>2.6</v>
      </c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2" t="s">
        <v>59</v>
      </c>
    </row>
    <row r="56" spans="1:49">
      <c r="A56" s="2" t="s">
        <v>65</v>
      </c>
      <c r="B56" s="18">
        <f>SUM(D56:AV56)</f>
        <v>3.8</v>
      </c>
      <c r="C56" s="18">
        <f>B56-D56-F56-J56-I56-M56-O56-S56-AA56-AE56-AH56-AK56-AL56-AM56-AN56-W56-AQ56-AR56-AS56-AT56-AU56-AV56</f>
        <v>3.8</v>
      </c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>
        <v>2.2999999999999998</v>
      </c>
      <c r="W56" s="32"/>
      <c r="X56" s="32">
        <v>1.5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2" t="s">
        <v>65</v>
      </c>
    </row>
    <row r="57" spans="1:49">
      <c r="A57" s="2" t="s">
        <v>75</v>
      </c>
      <c r="B57" s="18">
        <f>SUM(D57:AV57)</f>
        <v>3.2</v>
      </c>
      <c r="C57" s="18">
        <f>B57-D57-F57-J57-I57-M57-O57-S57-AA57-AE57-AH57-AK57-AL57-AM57-AN57-W57-AQ57-AR57-AS57-AT57-AU57-AV57</f>
        <v>3.2</v>
      </c>
      <c r="D57" s="3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>
        <v>1.5</v>
      </c>
      <c r="AA57" s="32"/>
      <c r="AB57" s="32">
        <v>1.7</v>
      </c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2" t="s">
        <v>75</v>
      </c>
    </row>
    <row r="58" spans="1:49">
      <c r="A58" s="2" t="s">
        <v>91</v>
      </c>
      <c r="B58" s="18">
        <f>SUM(D58:AV58)</f>
        <v>3</v>
      </c>
      <c r="C58" s="18">
        <f>B58-D58-F58-J58-I58-M58-O58-S58-AA58-AE58-AH58-AK58-AL58-AM58-AN58-W58-AQ58-AR58-AS58-AT58-AU58-AV58</f>
        <v>3</v>
      </c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>
        <v>3</v>
      </c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2" t="s">
        <v>91</v>
      </c>
    </row>
    <row r="59" spans="1:49">
      <c r="A59" s="2" t="s">
        <v>74</v>
      </c>
      <c r="B59" s="18">
        <f>SUM(D59:AV59)</f>
        <v>2.6</v>
      </c>
      <c r="C59" s="18">
        <f>B59-D59-F59-J59-I59-M59-O59-S59-AA59-AE59-AH59-AK59-AL59-AM59-AN59-W59-AQ59-AR59-AS59-AT59-AU59-AV59</f>
        <v>2.6</v>
      </c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>
        <v>2.6</v>
      </c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2" t="s">
        <v>74</v>
      </c>
    </row>
    <row r="60" spans="1:49">
      <c r="A60" s="2" t="s">
        <v>54</v>
      </c>
      <c r="B60" s="18">
        <f>SUM(D60:AV60)</f>
        <v>1.9</v>
      </c>
      <c r="C60" s="18">
        <f>B60-D60-F60-J60-I60-M60-O60-S60-AA60-AE60-AH60-AK60-AL60-AM60-AN60-W60-AQ60-AR60-AS60-AT60-AU60-AV60</f>
        <v>1.9</v>
      </c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>
        <v>1.9</v>
      </c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2" t="s">
        <v>54</v>
      </c>
    </row>
    <row r="61" spans="1:49">
      <c r="A61" s="2" t="s">
        <v>63</v>
      </c>
      <c r="B61" s="18">
        <f>SUM(D61:AV61)</f>
        <v>1.7</v>
      </c>
      <c r="C61" s="18">
        <f>B61-D61-F61-J61-I61-M61-O61-S61-AA61-AE61-AH61-AK61-AL61-AM61-AN61-W61-AQ61-AR61-AS61-AT61-AU61-AV61</f>
        <v>1.7</v>
      </c>
      <c r="D61" s="3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>
        <v>1.7</v>
      </c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2" t="s">
        <v>63</v>
      </c>
    </row>
    <row r="62" spans="1:49">
      <c r="A62" s="2" t="s">
        <v>72</v>
      </c>
      <c r="B62" s="18">
        <f>SUM(D62:AV62)</f>
        <v>1.5</v>
      </c>
      <c r="C62" s="18">
        <f>B62-D62-F62-J62-I62-M62-O62-S62-AA62-AE62-AH62-AK62-AL62-AM62-AN62-W62-AQ62-AR62-AS62-AT62-AU62-AV62</f>
        <v>1.5</v>
      </c>
      <c r="D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>
        <v>1.5</v>
      </c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2" t="s">
        <v>72</v>
      </c>
    </row>
    <row r="63" spans="1:49">
      <c r="A63" s="2" t="s">
        <v>76</v>
      </c>
      <c r="B63" s="18">
        <f>SUM(D63:AV63)</f>
        <v>1.5</v>
      </c>
      <c r="C63" s="18">
        <f>B63-D63-F63-J63-I63-M63-O63-S63-AA63-AE63-AH63-AK63-AL63-AM63-AN63-W63-AQ63-AR63-AS63-AT63-AU63-AV63</f>
        <v>1.5</v>
      </c>
      <c r="D63" s="31"/>
      <c r="E63" s="32"/>
      <c r="F63" s="32"/>
      <c r="G63" s="32"/>
      <c r="H63" s="32"/>
      <c r="I63" s="32"/>
      <c r="J63" s="32"/>
      <c r="K63" s="32"/>
      <c r="L63" s="32">
        <v>1.5</v>
      </c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2" t="s">
        <v>76</v>
      </c>
    </row>
    <row r="64" spans="1:49">
      <c r="B64" s="18"/>
      <c r="C64" s="18"/>
      <c r="D64" s="31"/>
      <c r="E64" s="32" t="s">
        <v>68</v>
      </c>
      <c r="F64" s="32"/>
      <c r="G64" s="32"/>
      <c r="H64" s="32" t="s">
        <v>68</v>
      </c>
      <c r="I64" s="32"/>
      <c r="J64" s="32"/>
      <c r="K64" s="32" t="s">
        <v>68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</row>
    <row r="65" spans="1:62" s="4" customFormat="1">
      <c r="A65" s="10" t="s">
        <v>98</v>
      </c>
      <c r="B65" s="20" t="s">
        <v>2</v>
      </c>
      <c r="C65" s="20" t="s">
        <v>3</v>
      </c>
      <c r="D65" s="28" t="s">
        <v>4</v>
      </c>
      <c r="E65" s="8" t="s">
        <v>5</v>
      </c>
      <c r="F65" s="26" t="s">
        <v>6</v>
      </c>
      <c r="G65" s="8" t="s">
        <v>7</v>
      </c>
      <c r="H65" s="8" t="s">
        <v>8</v>
      </c>
      <c r="I65" s="22" t="s">
        <v>9</v>
      </c>
      <c r="J65" s="12" t="s">
        <v>10</v>
      </c>
      <c r="K65" s="8" t="s">
        <v>11</v>
      </c>
      <c r="L65" s="8" t="s">
        <v>12</v>
      </c>
      <c r="M65" s="12" t="s">
        <v>13</v>
      </c>
      <c r="N65" s="8" t="s">
        <v>14</v>
      </c>
      <c r="O65" s="22" t="s">
        <v>15</v>
      </c>
      <c r="P65" s="8" t="s">
        <v>16</v>
      </c>
      <c r="Q65" s="14" t="s">
        <v>17</v>
      </c>
      <c r="R65" s="8" t="s">
        <v>18</v>
      </c>
      <c r="S65" s="22" t="s">
        <v>19</v>
      </c>
      <c r="T65" s="8" t="s">
        <v>20</v>
      </c>
      <c r="U65" s="8" t="s">
        <v>21</v>
      </c>
      <c r="V65" s="8" t="s">
        <v>22</v>
      </c>
      <c r="W65" s="24" t="s">
        <v>23</v>
      </c>
      <c r="X65" s="8" t="s">
        <v>24</v>
      </c>
      <c r="Y65" s="24" t="s">
        <v>25</v>
      </c>
      <c r="Z65" s="8" t="s">
        <v>26</v>
      </c>
      <c r="AA65" s="25" t="s">
        <v>27</v>
      </c>
      <c r="AB65" s="8" t="s">
        <v>28</v>
      </c>
      <c r="AC65" s="14" t="s">
        <v>10</v>
      </c>
      <c r="AD65" s="8" t="s">
        <v>29</v>
      </c>
      <c r="AE65" s="12" t="s">
        <v>30</v>
      </c>
      <c r="AF65" s="8" t="s">
        <v>31</v>
      </c>
      <c r="AG65" s="14" t="s">
        <v>32</v>
      </c>
      <c r="AH65" s="14" t="s">
        <v>33</v>
      </c>
      <c r="AI65" s="8" t="s">
        <v>34</v>
      </c>
      <c r="AJ65" s="8" t="s">
        <v>35</v>
      </c>
      <c r="AK65" s="26" t="s">
        <v>36</v>
      </c>
      <c r="AL65" s="26" t="s">
        <v>37</v>
      </c>
      <c r="AM65" s="26" t="s">
        <v>38</v>
      </c>
      <c r="AN65" s="12" t="s">
        <v>39</v>
      </c>
      <c r="AO65" s="14" t="s">
        <v>40</v>
      </c>
      <c r="AP65" s="14" t="s">
        <v>41</v>
      </c>
      <c r="AQ65" s="16" t="s">
        <v>42</v>
      </c>
      <c r="AR65" s="16" t="s">
        <v>43</v>
      </c>
      <c r="AS65" s="16" t="s">
        <v>44</v>
      </c>
      <c r="AT65" s="16" t="s">
        <v>45</v>
      </c>
      <c r="AU65" s="16" t="s">
        <v>46</v>
      </c>
      <c r="AV65" s="16" t="s">
        <v>47</v>
      </c>
      <c r="AW65" s="10" t="s">
        <v>98</v>
      </c>
      <c r="AX65" s="27" t="s">
        <v>99</v>
      </c>
      <c r="AY65" s="27"/>
      <c r="AZ65" s="27" t="s">
        <v>50</v>
      </c>
    </row>
    <row r="66" spans="1:62">
      <c r="A66" s="10" t="s">
        <v>100</v>
      </c>
      <c r="B66" s="20" t="s">
        <v>51</v>
      </c>
      <c r="C66" s="20" t="s">
        <v>51</v>
      </c>
      <c r="D66" s="13">
        <v>45773</v>
      </c>
      <c r="E66" s="9">
        <v>45784</v>
      </c>
      <c r="F66" s="13">
        <v>45787</v>
      </c>
      <c r="G66" s="9">
        <v>45791</v>
      </c>
      <c r="H66" s="9">
        <v>45798</v>
      </c>
      <c r="I66" s="13">
        <v>45801</v>
      </c>
      <c r="J66" s="13">
        <v>45803</v>
      </c>
      <c r="K66" s="9">
        <v>45805</v>
      </c>
      <c r="L66" s="9">
        <v>45812</v>
      </c>
      <c r="M66" s="13">
        <v>45814</v>
      </c>
      <c r="N66" s="9">
        <v>45819</v>
      </c>
      <c r="O66" s="13">
        <v>45822</v>
      </c>
      <c r="P66" s="9">
        <v>45826</v>
      </c>
      <c r="Q66" s="15">
        <v>45829</v>
      </c>
      <c r="R66" s="9">
        <v>45833</v>
      </c>
      <c r="S66" s="13">
        <v>45835</v>
      </c>
      <c r="T66" s="9">
        <v>45840</v>
      </c>
      <c r="U66" s="9">
        <v>45847</v>
      </c>
      <c r="V66" s="9">
        <v>45854</v>
      </c>
      <c r="W66" s="15">
        <v>45858</v>
      </c>
      <c r="X66" s="9">
        <v>45861</v>
      </c>
      <c r="Y66" s="15">
        <v>45864</v>
      </c>
      <c r="Z66" s="9">
        <v>45868</v>
      </c>
      <c r="AA66" s="13">
        <v>45870</v>
      </c>
      <c r="AB66" s="9">
        <v>45875</v>
      </c>
      <c r="AC66" s="15">
        <v>45514</v>
      </c>
      <c r="AD66" s="9">
        <v>45882</v>
      </c>
      <c r="AE66" s="13">
        <v>45885</v>
      </c>
      <c r="AF66" s="9">
        <v>45889</v>
      </c>
      <c r="AG66" s="15">
        <v>45892</v>
      </c>
      <c r="AH66" s="15">
        <v>45893</v>
      </c>
      <c r="AI66" s="9">
        <v>45896</v>
      </c>
      <c r="AJ66" s="9">
        <v>45903</v>
      </c>
      <c r="AK66" s="13">
        <v>45906</v>
      </c>
      <c r="AL66" s="13">
        <v>45907</v>
      </c>
      <c r="AM66" s="13">
        <v>45913</v>
      </c>
      <c r="AN66" s="13">
        <v>45920</v>
      </c>
      <c r="AO66" s="15">
        <v>45921</v>
      </c>
      <c r="AP66" s="15">
        <v>45584</v>
      </c>
      <c r="AQ66" s="17">
        <v>45956</v>
      </c>
      <c r="AR66" s="17">
        <f>AQ66+7</f>
        <v>45963</v>
      </c>
      <c r="AS66" s="17">
        <f>AR66+7</f>
        <v>45970</v>
      </c>
      <c r="AT66" s="17">
        <f>AS66+7</f>
        <v>45977</v>
      </c>
      <c r="AU66" s="17">
        <f>AT66+7</f>
        <v>45984</v>
      </c>
      <c r="AV66" s="17">
        <f>AU66+7</f>
        <v>45991</v>
      </c>
      <c r="AW66" s="10" t="s">
        <v>100</v>
      </c>
      <c r="AX66" s="27"/>
      <c r="AY66" s="27"/>
      <c r="AZ66" s="27" t="s">
        <v>53</v>
      </c>
    </row>
    <row r="67" spans="1:62" s="32" customFormat="1">
      <c r="A67" s="2" t="s">
        <v>101</v>
      </c>
      <c r="B67" s="18">
        <f>SUM(D67:AV67)</f>
        <v>54.769999999999996</v>
      </c>
      <c r="C67" s="18">
        <f>B67-D67-F67-J67-I67-M67-O67-S67-AA67-AE67-AH67-AK67-AL67-AM67-AN67-W67-AQ67-AR67-AS67-AT67-AU67-AV67</f>
        <v>39.769999999999996</v>
      </c>
      <c r="D67" s="31"/>
      <c r="G67" s="34">
        <v>1.5</v>
      </c>
      <c r="I67" s="32">
        <v>3</v>
      </c>
      <c r="J67" s="39">
        <v>3</v>
      </c>
      <c r="L67" s="32">
        <v>2</v>
      </c>
      <c r="N67" s="32">
        <v>3</v>
      </c>
      <c r="P67" s="6">
        <v>3</v>
      </c>
      <c r="Q67" s="32">
        <v>3</v>
      </c>
      <c r="R67" s="32">
        <v>1.5</v>
      </c>
      <c r="S67" s="32">
        <v>3</v>
      </c>
      <c r="T67" s="32">
        <v>3</v>
      </c>
      <c r="U67" s="32">
        <v>3</v>
      </c>
      <c r="V67" s="32">
        <v>3</v>
      </c>
      <c r="W67" s="32">
        <v>3</v>
      </c>
      <c r="X67" s="32">
        <v>3</v>
      </c>
      <c r="Y67" s="32">
        <v>1.5</v>
      </c>
      <c r="Z67" s="32">
        <v>2.5499999999999998</v>
      </c>
      <c r="AA67" s="32">
        <v>3</v>
      </c>
      <c r="AB67" s="32">
        <v>3</v>
      </c>
      <c r="AC67" s="6">
        <f>(Q67+Y67)/2</f>
        <v>2.25</v>
      </c>
      <c r="AD67" s="32">
        <v>2</v>
      </c>
      <c r="AF67" s="32">
        <v>2.4700000000000002</v>
      </c>
      <c r="AJ67" s="35"/>
      <c r="AW67" s="2" t="s">
        <v>71</v>
      </c>
      <c r="AX67" s="1" t="str">
        <f>IF(M67+D67+F67+J67+I67+O67+S67+AA67+AE67+AK67+AL67+AM67+AN67&gt;0,"Y","N")</f>
        <v>Y</v>
      </c>
      <c r="AY67" s="1" t="s">
        <v>56</v>
      </c>
      <c r="AZ67" s="1">
        <f>COUNTA(D67:AV67)</f>
        <v>21</v>
      </c>
    </row>
    <row r="68" spans="1:62" s="32" customFormat="1">
      <c r="A68" s="2" t="s">
        <v>54</v>
      </c>
      <c r="B68" s="18">
        <f>SUM(D68:AV68)</f>
        <v>38.049999999999997</v>
      </c>
      <c r="C68" s="18">
        <f>B68-D68-F68-J68-I68-M68-O68-S68-AA68-AE68-AH68-AK68-AL68-AM68-AN68-W68-AQ68-AR68-AS68-AT68-AU68-AV68</f>
        <v>33.119999999999997</v>
      </c>
      <c r="D68" s="31"/>
      <c r="E68" s="31"/>
      <c r="G68" s="33">
        <v>3</v>
      </c>
      <c r="H68" s="35"/>
      <c r="J68" s="34"/>
      <c r="K68" s="6">
        <v>0</v>
      </c>
      <c r="L68" s="32">
        <v>3</v>
      </c>
      <c r="N68" s="32">
        <v>3</v>
      </c>
      <c r="O68" s="32">
        <v>3</v>
      </c>
      <c r="P68" s="32">
        <v>3</v>
      </c>
      <c r="Q68" s="31">
        <v>2</v>
      </c>
      <c r="R68" s="33">
        <v>3</v>
      </c>
      <c r="S68" s="36"/>
      <c r="T68" s="31">
        <v>2.4700000000000002</v>
      </c>
      <c r="U68" s="32">
        <v>1</v>
      </c>
      <c r="V68" s="32">
        <v>1.5</v>
      </c>
      <c r="W68" s="32">
        <v>1.93</v>
      </c>
      <c r="X68" s="32">
        <v>1.93</v>
      </c>
      <c r="Z68" s="32">
        <v>2.4700000000000002</v>
      </c>
      <c r="AB68" s="32">
        <v>1.75</v>
      </c>
      <c r="AC68" s="32">
        <v>1</v>
      </c>
      <c r="AD68" s="32">
        <v>1</v>
      </c>
      <c r="AF68" s="32">
        <v>3</v>
      </c>
      <c r="AI68" s="6" t="s">
        <v>55</v>
      </c>
      <c r="AW68" s="2" t="s">
        <v>54</v>
      </c>
      <c r="AX68" s="1" t="str">
        <f>IF(M68+D68+F68+J68+I68+O68+S68+AA68+AE68+AK68+AL68+AM68+AN68&gt;0,"Y","N")</f>
        <v>Y</v>
      </c>
      <c r="AY68" s="1" t="s">
        <v>56</v>
      </c>
      <c r="AZ68" s="1">
        <f>COUNTA(D68:AV68)</f>
        <v>19</v>
      </c>
    </row>
    <row r="69" spans="1:62" s="32" customFormat="1">
      <c r="A69" s="2" t="s">
        <v>83</v>
      </c>
      <c r="B69" s="18">
        <f>SUM(D69:AV69)</f>
        <v>31</v>
      </c>
      <c r="C69" s="18">
        <f>B69-D69-F69-J69-I69-M69-O69-S69-AA69-AE69-AH69-AK69-AL69-AM69-AN69-W69-AQ69-AR69-AS69-AT69-AU69-AV69</f>
        <v>30</v>
      </c>
      <c r="D69" s="1"/>
      <c r="E69" s="1"/>
      <c r="F69" s="1"/>
      <c r="G69" s="1"/>
      <c r="H69" s="1"/>
      <c r="I69" s="1"/>
      <c r="J69" s="1"/>
      <c r="K69" s="1"/>
      <c r="L69" s="1">
        <v>1.5</v>
      </c>
      <c r="M69" s="1"/>
      <c r="N69" s="1">
        <v>3</v>
      </c>
      <c r="O69" s="1">
        <v>1</v>
      </c>
      <c r="P69" s="1">
        <v>1.5</v>
      </c>
      <c r="Q69" s="1">
        <v>1.5</v>
      </c>
      <c r="R69" s="1">
        <v>3</v>
      </c>
      <c r="S69" s="1"/>
      <c r="T69" s="1">
        <v>3</v>
      </c>
      <c r="U69" s="1">
        <v>1</v>
      </c>
      <c r="V69" s="1">
        <v>1.5</v>
      </c>
      <c r="W69" s="1"/>
      <c r="X69" s="1">
        <v>3</v>
      </c>
      <c r="Y69" s="1">
        <v>1</v>
      </c>
      <c r="Z69" s="1"/>
      <c r="AA69" s="1"/>
      <c r="AB69" s="1">
        <v>3</v>
      </c>
      <c r="AC69" s="1">
        <v>1</v>
      </c>
      <c r="AD69" s="6">
        <v>3</v>
      </c>
      <c r="AE69" s="1"/>
      <c r="AF69" s="1">
        <v>3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 t="s">
        <v>83</v>
      </c>
      <c r="AX69" s="1" t="str">
        <f>IF(M69+D69+F69+J69+I69+O69+S69+AA69+AE69+AK69+AL69+AM69+AN69&gt;0,"Y","N")</f>
        <v>Y</v>
      </c>
      <c r="AY69" s="1" t="s">
        <v>56</v>
      </c>
      <c r="AZ69" s="1">
        <f>COUNTA(D69:AV69)</f>
        <v>15</v>
      </c>
    </row>
    <row r="70" spans="1:62" s="32" customFormat="1">
      <c r="A70" s="2" t="s">
        <v>57</v>
      </c>
      <c r="B70" s="18">
        <f>SUM(D70:AV70)</f>
        <v>27.06</v>
      </c>
      <c r="C70" s="18">
        <f>B70-D70-F70-J70-I70-M70-O70-S70-AA70-AE70-AH70-AK70-AL70-AM70-AN70-W70-AQ70-AR70-AS70-AT70-AU70-AV70</f>
        <v>26.06</v>
      </c>
      <c r="D70" s="31"/>
      <c r="E70" s="31"/>
      <c r="G70" s="33">
        <v>1.5</v>
      </c>
      <c r="J70" s="34"/>
      <c r="L70" s="32">
        <v>1.5</v>
      </c>
      <c r="N70" s="6">
        <v>1.5</v>
      </c>
      <c r="O70" s="32">
        <v>1</v>
      </c>
      <c r="P70" s="32">
        <v>1.75</v>
      </c>
      <c r="Q70" s="32">
        <v>3</v>
      </c>
      <c r="R70" s="45">
        <v>1.5</v>
      </c>
      <c r="T70" s="45">
        <v>1.93</v>
      </c>
      <c r="U70" s="32">
        <v>1</v>
      </c>
      <c r="V70" s="32">
        <v>1.9</v>
      </c>
      <c r="X70" s="32">
        <v>3</v>
      </c>
      <c r="AB70" s="32">
        <v>2.5499999999999998</v>
      </c>
      <c r="AC70" s="32">
        <v>2</v>
      </c>
      <c r="AD70" s="32">
        <v>1</v>
      </c>
      <c r="AF70" s="32">
        <v>1.93</v>
      </c>
      <c r="AS70" s="35"/>
      <c r="AW70" s="2" t="s">
        <v>57</v>
      </c>
      <c r="AX70" s="1" t="str">
        <f>IF(M70+D70+F70+J70+I70+O70+S70+AA70+AE70+AK70+AL70+AM70+AN70&gt;0,"Y","N")</f>
        <v>Y</v>
      </c>
      <c r="AY70" s="1" t="s">
        <v>58</v>
      </c>
      <c r="AZ70" s="1">
        <f>COUNTA(D70:AV70)</f>
        <v>15</v>
      </c>
    </row>
    <row r="71" spans="1:62" s="32" customFormat="1">
      <c r="A71" s="2" t="s">
        <v>102</v>
      </c>
      <c r="B71" s="18">
        <f>SUM(D71:AV71)</f>
        <v>19.63</v>
      </c>
      <c r="C71" s="18">
        <f>B71-D71-F71-J71-I71-M71-O71-S71-AA71-AE71-AH71-AK71-AL71-AM71-AN71-W71-AQ71-AR71-AS71-AT71-AU71-AV71</f>
        <v>15</v>
      </c>
      <c r="D71" s="1"/>
      <c r="E71" s="1"/>
      <c r="F71" s="1">
        <v>1.63</v>
      </c>
      <c r="G71" s="1"/>
      <c r="H71" s="1"/>
      <c r="I71" s="1"/>
      <c r="J71" s="1"/>
      <c r="K71" s="1"/>
      <c r="L71" s="1"/>
      <c r="M71" s="1"/>
      <c r="N71" s="1">
        <v>1.5</v>
      </c>
      <c r="O71" s="1">
        <v>1</v>
      </c>
      <c r="P71" s="1">
        <v>3</v>
      </c>
      <c r="Q71" s="6">
        <v>0</v>
      </c>
      <c r="R71" s="1">
        <v>1.5</v>
      </c>
      <c r="S71" s="1"/>
      <c r="T71" s="1">
        <v>1.5</v>
      </c>
      <c r="U71" s="1">
        <v>1</v>
      </c>
      <c r="V71" s="1"/>
      <c r="W71" s="1">
        <v>2</v>
      </c>
      <c r="X71" s="1">
        <v>1.5</v>
      </c>
      <c r="Y71" s="1"/>
      <c r="Z71" s="1"/>
      <c r="AA71" s="1"/>
      <c r="AB71" s="1">
        <v>1.5</v>
      </c>
      <c r="AC71" s="1">
        <v>1</v>
      </c>
      <c r="AD71" s="1">
        <v>1</v>
      </c>
      <c r="AE71" s="1"/>
      <c r="AF71" s="1">
        <v>1.5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 t="s">
        <v>85</v>
      </c>
      <c r="AX71" s="1" t="str">
        <f>IF(M71+D71+F71+J71+I71+O71+S71+AA71+AE71+AK71+AL71+AM71+AN71&gt;0,"Y","N")</f>
        <v>Y</v>
      </c>
      <c r="AY71" s="1" t="s">
        <v>56</v>
      </c>
      <c r="AZ71" s="1">
        <f>COUNTA(D71:AV71)</f>
        <v>14</v>
      </c>
    </row>
    <row r="72" spans="1:62" s="32" customFormat="1">
      <c r="A72" s="2" t="s">
        <v>72</v>
      </c>
      <c r="B72" s="18">
        <f>SUM(D72:AV72)</f>
        <v>18.45</v>
      </c>
      <c r="C72" s="18">
        <f>B72-D72-F72-J72-I72-M72-O72-S72-AA72-AE72-AH72-AK72-AL72-AM72-AN72-W72-AQ72-AR72-AS72-AT72-AU72-AV72</f>
        <v>17.45</v>
      </c>
      <c r="D72" s="31"/>
      <c r="G72" s="39">
        <v>3</v>
      </c>
      <c r="J72" s="39"/>
      <c r="L72" s="32">
        <v>3</v>
      </c>
      <c r="N72" s="32">
        <v>1.5</v>
      </c>
      <c r="O72" s="32">
        <v>1</v>
      </c>
      <c r="P72" s="32">
        <v>3</v>
      </c>
      <c r="Q72" s="32">
        <v>1.7</v>
      </c>
      <c r="W72" s="35"/>
      <c r="Z72" s="32">
        <v>2</v>
      </c>
      <c r="AB72" s="6">
        <f>(Z72+AD72)/2</f>
        <v>1.75</v>
      </c>
      <c r="AC72" s="35"/>
      <c r="AD72" s="32">
        <v>1.5</v>
      </c>
      <c r="AU72" s="35"/>
      <c r="AW72" s="2" t="s">
        <v>72</v>
      </c>
      <c r="AX72" s="1" t="str">
        <f>IF(M72+D72+F72+J72+I72+O72+S72+AA72+AE72+AK72+AL72+AM72+AN72&gt;0,"Y","N")</f>
        <v>Y</v>
      </c>
      <c r="AY72" s="1" t="s">
        <v>56</v>
      </c>
      <c r="AZ72" s="1">
        <f>COUNTA(D72:AV72)</f>
        <v>9</v>
      </c>
    </row>
    <row r="73" spans="1:62" s="32" customFormat="1">
      <c r="A73" s="2" t="s">
        <v>91</v>
      </c>
      <c r="B73" s="18">
        <f>SUM(D73:AV73)</f>
        <v>16.64</v>
      </c>
      <c r="C73" s="18">
        <f>B73-D73-F73-J73-I73-M73-O73-S73-AA73-AE73-AH73-AK73-AL73-AM73-AN73-W73-AQ73-AR73-AS73-AT73-AU73-AV73</f>
        <v>10.41</v>
      </c>
      <c r="D73" s="31"/>
      <c r="F73" s="32">
        <v>1.9</v>
      </c>
      <c r="G73" s="32">
        <v>2.4700000000000002</v>
      </c>
      <c r="I73" s="32">
        <v>1.67</v>
      </c>
      <c r="L73" s="35"/>
      <c r="M73" s="45">
        <v>2.66</v>
      </c>
      <c r="N73" s="34"/>
      <c r="P73" s="34"/>
      <c r="AB73" s="32">
        <v>2.4700000000000002</v>
      </c>
      <c r="AC73" s="32">
        <v>3</v>
      </c>
      <c r="AF73" s="32">
        <v>2.4700000000000002</v>
      </c>
      <c r="AW73" s="2" t="s">
        <v>91</v>
      </c>
      <c r="AX73" s="1" t="str">
        <f>IF(M73+D73+F73+J73+I73+O73+S73+AA73+AE73+AK73+AL73+AM73+AN73&gt;0,"Y","N")</f>
        <v>Y</v>
      </c>
      <c r="AY73" s="1" t="s">
        <v>61</v>
      </c>
      <c r="AZ73" s="1">
        <f>COUNTA(D73:AV73)</f>
        <v>7</v>
      </c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spans="1:62" s="32" customFormat="1">
      <c r="A74" s="2" t="s">
        <v>103</v>
      </c>
      <c r="B74" s="18">
        <f>SUM(D74:AV74)</f>
        <v>9.58</v>
      </c>
      <c r="C74" s="18">
        <f>B74-D74-F74-J74-I74-M74-O74-S74-AA74-AE74-AH74-AK74-AL74-AM74-AN74-W74-AQ74-AR74-AS74-AT74-AU74-AV74</f>
        <v>7.1</v>
      </c>
      <c r="D74" s="31"/>
      <c r="G74" s="41"/>
      <c r="J74" s="34"/>
      <c r="Q74" s="32">
        <v>2.6</v>
      </c>
      <c r="T74" s="32">
        <v>1.5</v>
      </c>
      <c r="U74" s="32">
        <v>1</v>
      </c>
      <c r="X74" s="35"/>
      <c r="Z74" s="45"/>
      <c r="AA74" s="32">
        <v>2.48</v>
      </c>
      <c r="AC74" s="32">
        <v>2</v>
      </c>
      <c r="AF74" s="35"/>
      <c r="AJ74" s="31"/>
      <c r="AW74" s="2" t="s">
        <v>79</v>
      </c>
      <c r="AX74" s="1" t="str">
        <f>IF(M74+D74+F74+J74+I74+O74+S74+AA74+AE74+AK74+AL74+AM74+AN74&gt;0,"Y","N")</f>
        <v>Y</v>
      </c>
      <c r="AY74" s="1" t="s">
        <v>61</v>
      </c>
      <c r="AZ74" s="1">
        <f>COUNTA(D74:AV74)</f>
        <v>5</v>
      </c>
    </row>
    <row r="75" spans="1:62" s="32" customFormat="1">
      <c r="A75" s="2" t="s">
        <v>77</v>
      </c>
      <c r="B75" s="18">
        <f>SUM(D75:AV75)</f>
        <v>9.379999999999999</v>
      </c>
      <c r="C75" s="18">
        <f>B75-D75-F75-J75-I75-M75-O75-S75-AA75-AE75-AH75-AK75-AL75-AM75-AN75-W75-AQ75-AR75-AS75-AT75-AU75-AV75</f>
        <v>2.9999999999999991</v>
      </c>
      <c r="D75" s="31"/>
      <c r="F75" s="32">
        <v>2</v>
      </c>
      <c r="G75" s="43">
        <v>0</v>
      </c>
      <c r="I75" s="32">
        <v>2.5</v>
      </c>
      <c r="J75" s="34"/>
      <c r="M75" s="32">
        <v>1.88</v>
      </c>
      <c r="X75" s="35"/>
      <c r="Z75" s="35"/>
      <c r="AF75" s="45">
        <v>3</v>
      </c>
      <c r="AJ75" s="31"/>
      <c r="AW75" s="2" t="s">
        <v>77</v>
      </c>
      <c r="AX75" s="1" t="str">
        <f>IF(M75+D75+F75+J75+I75+O75+S75+AA75+AE75+AK75+AL75+AM75+AN75&gt;0,"Y","N")</f>
        <v>Y</v>
      </c>
      <c r="AY75" s="1" t="s">
        <v>61</v>
      </c>
      <c r="AZ75" s="1">
        <f>COUNTA(D75:AV75)</f>
        <v>5</v>
      </c>
    </row>
    <row r="76" spans="1:62" s="32" customFormat="1">
      <c r="A76" s="2" t="s">
        <v>66</v>
      </c>
      <c r="B76" s="18">
        <f>SUM(D76:AV76)</f>
        <v>6.9700000000000006</v>
      </c>
      <c r="C76" s="18">
        <f>B76-D76-F76-J76-I76-M76-O76-S76-AA76-AE76-AH76-AK76-AL76-AM76-AN76-W76-AQ76-AR76-AS76-AT76-AU76-AV76</f>
        <v>4.4408920985006262E-16</v>
      </c>
      <c r="D76" s="37"/>
      <c r="E76" s="37"/>
      <c r="G76" s="33"/>
      <c r="I76" s="32">
        <v>1.5</v>
      </c>
      <c r="J76" s="34">
        <v>2</v>
      </c>
      <c r="L76" s="35"/>
      <c r="M76" s="31"/>
      <c r="O76" s="32">
        <v>1</v>
      </c>
      <c r="P76" s="31"/>
      <c r="T76" s="31"/>
      <c r="W76" s="32">
        <v>2.4700000000000002</v>
      </c>
      <c r="AP76" s="35"/>
      <c r="AW76" s="2" t="s">
        <v>66</v>
      </c>
      <c r="AX76" s="1" t="str">
        <f>IF(M76+D76+F76+J76+I76+O76+S76+AA76+AE76+AK76+AL76+AM76+AN76&gt;0,"Y","N")</f>
        <v>Y</v>
      </c>
      <c r="AY76" s="1" t="s">
        <v>61</v>
      </c>
      <c r="AZ76" s="1">
        <f>COUNTA(D76:AV76)</f>
        <v>4</v>
      </c>
    </row>
    <row r="77" spans="1:62" s="32" customFormat="1">
      <c r="A77" s="2" t="s">
        <v>96</v>
      </c>
      <c r="B77" s="18">
        <f>SUM(D77:AV77)</f>
        <v>1</v>
      </c>
      <c r="C77" s="18">
        <f>B77-D77-F77-J77-I77-M77-O77-S77-AA77-AE77-AH77-AK77-AL77-AM77-AN77-W77-AQ77-AR77-AS77-AT77-AU77-AV77</f>
        <v>0</v>
      </c>
      <c r="D77" s="31"/>
      <c r="M77" s="32">
        <v>1</v>
      </c>
      <c r="AW77" s="2" t="s">
        <v>96</v>
      </c>
      <c r="AX77" s="1" t="str">
        <f>IF(M77+D77+F77+J77+I77+O77+S77+AA77+AE77+AK77+AL77+AM77+AN77&gt;0,"Y","N")</f>
        <v>Y</v>
      </c>
      <c r="AY77" s="1" t="s">
        <v>61</v>
      </c>
      <c r="AZ77" s="1">
        <f>COUNTA(D77:AV77)</f>
        <v>1</v>
      </c>
      <c r="BA77" s="1"/>
      <c r="BB77" s="1"/>
      <c r="BC77" s="1"/>
      <c r="BD77" s="1"/>
      <c r="BE77" s="1"/>
      <c r="BF77" s="1"/>
      <c r="BG77" s="1"/>
      <c r="BH77" s="1"/>
      <c r="BI77" s="1"/>
      <c r="BJ77" s="1"/>
    </row>
    <row r="78" spans="1:62" s="32" customFormat="1">
      <c r="A78" s="2"/>
      <c r="B78" s="18"/>
      <c r="C78" s="18"/>
      <c r="D78" s="31"/>
      <c r="P78" s="45"/>
      <c r="U78" s="44"/>
      <c r="Y78" s="37"/>
      <c r="AW78" s="2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</row>
    <row r="79" spans="1:62" s="32" customFormat="1">
      <c r="A79" s="40"/>
      <c r="B79" s="31"/>
      <c r="C79" s="31"/>
      <c r="D79" s="31"/>
      <c r="G79" s="34"/>
      <c r="J79" s="34"/>
      <c r="K79" s="33"/>
      <c r="AT79" s="35"/>
      <c r="AW79" s="40"/>
    </row>
    <row r="80" spans="1:62" s="32" customFormat="1">
      <c r="A80" s="40"/>
      <c r="B80" s="31"/>
      <c r="C80" s="31"/>
      <c r="D80" s="31"/>
      <c r="E80" s="32" t="s">
        <v>68</v>
      </c>
      <c r="H80" s="32" t="s">
        <v>68</v>
      </c>
      <c r="K80" s="32" t="s">
        <v>68</v>
      </c>
      <c r="AK80" s="42"/>
      <c r="AW80" s="40"/>
    </row>
    <row r="81" spans="1:51" s="4" customFormat="1">
      <c r="A81" s="10" t="s">
        <v>98</v>
      </c>
      <c r="B81" s="20" t="s">
        <v>2</v>
      </c>
      <c r="C81" s="20"/>
      <c r="D81" s="28" t="s">
        <v>4</v>
      </c>
      <c r="E81" s="8" t="s">
        <v>5</v>
      </c>
      <c r="F81" s="26" t="s">
        <v>6</v>
      </c>
      <c r="G81" s="8" t="s">
        <v>7</v>
      </c>
      <c r="H81" s="8" t="s">
        <v>8</v>
      </c>
      <c r="I81" s="22" t="s">
        <v>9</v>
      </c>
      <c r="J81" s="12" t="s">
        <v>10</v>
      </c>
      <c r="K81" s="8" t="s">
        <v>11</v>
      </c>
      <c r="L81" s="8" t="s">
        <v>12</v>
      </c>
      <c r="M81" s="12" t="s">
        <v>104</v>
      </c>
      <c r="N81" s="8" t="s">
        <v>14</v>
      </c>
      <c r="O81" s="22" t="s">
        <v>105</v>
      </c>
      <c r="P81" s="8" t="s">
        <v>16</v>
      </c>
      <c r="Q81" s="14" t="s">
        <v>17</v>
      </c>
      <c r="R81" s="8" t="s">
        <v>18</v>
      </c>
      <c r="S81" s="22" t="s">
        <v>19</v>
      </c>
      <c r="T81" s="8" t="s">
        <v>20</v>
      </c>
      <c r="U81" s="8" t="s">
        <v>21</v>
      </c>
      <c r="V81" s="8" t="s">
        <v>22</v>
      </c>
      <c r="W81" s="24" t="s">
        <v>23</v>
      </c>
      <c r="X81" s="8" t="s">
        <v>24</v>
      </c>
      <c r="Y81" s="24" t="s">
        <v>25</v>
      </c>
      <c r="Z81" s="8" t="s">
        <v>26</v>
      </c>
      <c r="AA81" s="25" t="s">
        <v>27</v>
      </c>
      <c r="AB81" s="8" t="s">
        <v>28</v>
      </c>
      <c r="AC81" s="14" t="s">
        <v>10</v>
      </c>
      <c r="AD81" s="8" t="s">
        <v>29</v>
      </c>
      <c r="AE81" s="12" t="s">
        <v>30</v>
      </c>
      <c r="AF81" s="8" t="s">
        <v>31</v>
      </c>
      <c r="AG81" s="14" t="s">
        <v>32</v>
      </c>
      <c r="AH81" s="14" t="s">
        <v>33</v>
      </c>
      <c r="AI81" s="8" t="s">
        <v>34</v>
      </c>
      <c r="AJ81" s="8" t="s">
        <v>35</v>
      </c>
      <c r="AK81" s="26" t="s">
        <v>106</v>
      </c>
      <c r="AL81" s="26" t="s">
        <v>37</v>
      </c>
      <c r="AM81" s="26" t="s">
        <v>38</v>
      </c>
      <c r="AN81" s="12" t="s">
        <v>39</v>
      </c>
      <c r="AO81" s="14" t="s">
        <v>40</v>
      </c>
      <c r="AP81" s="14" t="s">
        <v>41</v>
      </c>
      <c r="AQ81" s="16" t="s">
        <v>42</v>
      </c>
      <c r="AR81" s="16" t="s">
        <v>43</v>
      </c>
      <c r="AS81" s="16" t="s">
        <v>44</v>
      </c>
      <c r="AT81" s="16" t="s">
        <v>45</v>
      </c>
      <c r="AU81" s="16" t="s">
        <v>46</v>
      </c>
      <c r="AV81" s="16" t="s">
        <v>47</v>
      </c>
      <c r="AW81" s="10" t="s">
        <v>98</v>
      </c>
      <c r="AX81" s="27" t="s">
        <v>99</v>
      </c>
      <c r="AY81" s="27"/>
    </row>
    <row r="82" spans="1:51">
      <c r="A82" s="10" t="s">
        <v>100</v>
      </c>
      <c r="B82" s="20" t="s">
        <v>51</v>
      </c>
      <c r="C82" s="20"/>
      <c r="D82" s="13">
        <v>45411</v>
      </c>
      <c r="E82" s="9">
        <v>45420</v>
      </c>
      <c r="F82" s="13">
        <v>45423</v>
      </c>
      <c r="G82" s="9">
        <v>45427</v>
      </c>
      <c r="H82" s="9">
        <v>45434</v>
      </c>
      <c r="I82" s="13">
        <v>45437</v>
      </c>
      <c r="J82" s="13">
        <v>45430</v>
      </c>
      <c r="K82" s="9">
        <v>45441</v>
      </c>
      <c r="L82" s="9">
        <v>45448</v>
      </c>
      <c r="M82" s="13">
        <v>45450</v>
      </c>
      <c r="N82" s="9">
        <v>45455</v>
      </c>
      <c r="O82" s="13">
        <v>45458</v>
      </c>
      <c r="P82" s="9">
        <v>45462</v>
      </c>
      <c r="Q82" s="15">
        <v>45465</v>
      </c>
      <c r="R82" s="9">
        <v>45469</v>
      </c>
      <c r="S82" s="13">
        <v>45471</v>
      </c>
      <c r="T82" s="9">
        <v>45483</v>
      </c>
      <c r="U82" s="9">
        <v>45490</v>
      </c>
      <c r="V82" s="9">
        <v>45497</v>
      </c>
      <c r="W82" s="15">
        <v>45501</v>
      </c>
      <c r="X82" s="9">
        <v>45504</v>
      </c>
      <c r="Y82" s="15">
        <v>45493</v>
      </c>
      <c r="Z82" s="9">
        <v>45511</v>
      </c>
      <c r="AA82" s="13">
        <v>45506</v>
      </c>
      <c r="AB82" s="9">
        <v>45518</v>
      </c>
      <c r="AC82" s="15">
        <v>45514</v>
      </c>
      <c r="AD82" s="9">
        <v>45525</v>
      </c>
      <c r="AE82" s="13">
        <v>45157</v>
      </c>
      <c r="AF82" s="9">
        <v>45532</v>
      </c>
      <c r="AG82" s="15">
        <v>45528</v>
      </c>
      <c r="AH82" s="15">
        <v>45529</v>
      </c>
      <c r="AI82" s="9">
        <v>45539</v>
      </c>
      <c r="AJ82" s="9">
        <v>45546</v>
      </c>
      <c r="AK82" s="13">
        <v>45542</v>
      </c>
      <c r="AL82" s="13">
        <v>45543</v>
      </c>
      <c r="AM82" s="13">
        <v>45549</v>
      </c>
      <c r="AN82" s="13">
        <v>45192</v>
      </c>
      <c r="AO82" s="15">
        <v>45557</v>
      </c>
      <c r="AP82" s="15">
        <v>45584</v>
      </c>
      <c r="AQ82" s="17">
        <v>45592</v>
      </c>
      <c r="AR82" s="17">
        <f>AQ82+7</f>
        <v>45599</v>
      </c>
      <c r="AS82" s="17">
        <f>AR82+7</f>
        <v>45606</v>
      </c>
      <c r="AT82" s="17">
        <f>AS82+7</f>
        <v>45613</v>
      </c>
      <c r="AU82" s="17">
        <f>AT82+7</f>
        <v>45620</v>
      </c>
      <c r="AV82" s="17">
        <f>AU82+7</f>
        <v>45627</v>
      </c>
      <c r="AW82" s="10" t="s">
        <v>100</v>
      </c>
      <c r="AX82" s="27"/>
      <c r="AY82" s="27"/>
    </row>
    <row r="83" spans="1:51"/>
    <row r="84" spans="1:51"/>
    <row r="85" spans="1:51" s="30" customFormat="1">
      <c r="A85" s="29" t="s">
        <v>107</v>
      </c>
      <c r="B85" s="29"/>
      <c r="C85" s="29"/>
      <c r="D85" s="29">
        <f>COUNTA(D4:D12)+COUNTA(D16:D25)+COUNTA(D29:D30)+COUNTA(D35:D44)</f>
        <v>0</v>
      </c>
      <c r="E85" s="29">
        <f t="shared" ref="E85:AV85" si="4">COUNTA(E4:E12)+COUNTA(E16:E25)+COUNTA(E29:E30)+COUNTA(E35:E44)</f>
        <v>0</v>
      </c>
      <c r="F85" s="29">
        <f t="shared" si="4"/>
        <v>3</v>
      </c>
      <c r="G85" s="29">
        <f t="shared" si="4"/>
        <v>10</v>
      </c>
      <c r="H85" s="29">
        <f t="shared" si="4"/>
        <v>0</v>
      </c>
      <c r="I85" s="29">
        <f t="shared" si="4"/>
        <v>4</v>
      </c>
      <c r="J85" s="29">
        <f t="shared" si="4"/>
        <v>2</v>
      </c>
      <c r="K85" s="29">
        <f t="shared" si="4"/>
        <v>1</v>
      </c>
      <c r="L85" s="29">
        <f t="shared" si="4"/>
        <v>11</v>
      </c>
      <c r="M85" s="29">
        <f t="shared" si="4"/>
        <v>3</v>
      </c>
      <c r="N85" s="29">
        <f t="shared" si="4"/>
        <v>12</v>
      </c>
      <c r="O85" s="29">
        <f t="shared" si="4"/>
        <v>7</v>
      </c>
      <c r="P85" s="29">
        <f t="shared" si="4"/>
        <v>13</v>
      </c>
      <c r="Q85" s="29">
        <f t="shared" si="4"/>
        <v>13</v>
      </c>
      <c r="R85" s="29">
        <f t="shared" si="4"/>
        <v>9</v>
      </c>
      <c r="S85" s="29">
        <f t="shared" si="4"/>
        <v>1</v>
      </c>
      <c r="T85" s="29">
        <f t="shared" si="4"/>
        <v>13</v>
      </c>
      <c r="U85" s="29">
        <f t="shared" si="4"/>
        <v>11</v>
      </c>
      <c r="V85" s="29">
        <f t="shared" si="4"/>
        <v>16</v>
      </c>
      <c r="W85" s="29">
        <f t="shared" si="4"/>
        <v>8</v>
      </c>
      <c r="X85" s="29">
        <f t="shared" si="4"/>
        <v>13</v>
      </c>
      <c r="Y85" s="29">
        <f t="shared" si="4"/>
        <v>4</v>
      </c>
      <c r="Z85" s="29">
        <f t="shared" si="4"/>
        <v>13</v>
      </c>
      <c r="AA85" s="29">
        <f t="shared" si="4"/>
        <v>2</v>
      </c>
      <c r="AB85" s="29">
        <f t="shared" si="4"/>
        <v>15</v>
      </c>
      <c r="AC85" s="29">
        <f t="shared" si="4"/>
        <v>9</v>
      </c>
      <c r="AD85" s="29">
        <f t="shared" si="4"/>
        <v>11</v>
      </c>
      <c r="AE85" s="29">
        <f t="shared" si="4"/>
        <v>0</v>
      </c>
      <c r="AF85" s="29">
        <f t="shared" si="4"/>
        <v>15</v>
      </c>
      <c r="AG85" s="29">
        <f t="shared" si="4"/>
        <v>0</v>
      </c>
      <c r="AH85" s="29">
        <f t="shared" si="4"/>
        <v>0</v>
      </c>
      <c r="AI85" s="29">
        <f t="shared" si="4"/>
        <v>1</v>
      </c>
      <c r="AJ85" s="29">
        <f t="shared" si="4"/>
        <v>1</v>
      </c>
      <c r="AK85" s="29">
        <f t="shared" si="4"/>
        <v>0</v>
      </c>
      <c r="AL85" s="29">
        <f t="shared" si="4"/>
        <v>0</v>
      </c>
      <c r="AM85" s="29">
        <f t="shared" si="4"/>
        <v>0</v>
      </c>
      <c r="AN85" s="29">
        <f t="shared" si="4"/>
        <v>0</v>
      </c>
      <c r="AO85" s="29">
        <f t="shared" si="4"/>
        <v>0</v>
      </c>
      <c r="AP85" s="29">
        <f t="shared" si="4"/>
        <v>0</v>
      </c>
      <c r="AQ85" s="29">
        <f t="shared" si="4"/>
        <v>0</v>
      </c>
      <c r="AR85" s="29">
        <f t="shared" si="4"/>
        <v>0</v>
      </c>
      <c r="AS85" s="29">
        <f t="shared" si="4"/>
        <v>0</v>
      </c>
      <c r="AT85" s="29">
        <f t="shared" si="4"/>
        <v>0</v>
      </c>
      <c r="AU85" s="29">
        <f t="shared" si="4"/>
        <v>0</v>
      </c>
      <c r="AV85" s="29">
        <f t="shared" si="4"/>
        <v>0</v>
      </c>
      <c r="AW85" s="29"/>
    </row>
    <row r="86" spans="1:51">
      <c r="A86" s="2" t="s">
        <v>108</v>
      </c>
      <c r="B86" s="21">
        <f>MAX(D85:AV85)</f>
        <v>16</v>
      </c>
    </row>
    <row r="87" spans="1:51">
      <c r="D87" s="38"/>
      <c r="E87" s="32"/>
      <c r="F87" s="32"/>
      <c r="G87" s="32"/>
      <c r="H87" s="32"/>
      <c r="I87" s="32"/>
      <c r="J87" s="38"/>
      <c r="K87" s="32"/>
      <c r="L87" s="32"/>
      <c r="M87" s="32"/>
      <c r="N87" s="32"/>
      <c r="O87" s="32"/>
    </row>
    <row r="88" spans="1:51">
      <c r="D88" s="38"/>
      <c r="E88" s="32"/>
      <c r="F88" s="32"/>
      <c r="G88" s="32"/>
      <c r="H88" s="32"/>
      <c r="I88" s="32"/>
      <c r="J88" s="38"/>
      <c r="K88" s="32"/>
      <c r="L88" s="32"/>
      <c r="M88" s="32"/>
      <c r="N88" s="32"/>
      <c r="O88" s="32"/>
    </row>
    <row r="89" spans="1:51">
      <c r="D89" s="38"/>
      <c r="E89" s="32"/>
      <c r="F89" s="32"/>
      <c r="G89" s="32"/>
      <c r="H89" s="32"/>
      <c r="I89" s="32"/>
      <c r="J89" s="40"/>
      <c r="K89" s="32"/>
      <c r="L89" s="32"/>
      <c r="M89" s="32"/>
      <c r="N89" s="32"/>
      <c r="O89" s="32"/>
    </row>
    <row r="90" spans="1:51">
      <c r="D90" s="38"/>
      <c r="E90" s="32"/>
      <c r="F90" s="32"/>
      <c r="G90" s="32"/>
      <c r="H90" s="32"/>
      <c r="I90" s="32"/>
      <c r="J90" s="40"/>
      <c r="K90" s="32"/>
      <c r="L90" s="32"/>
      <c r="M90" s="32"/>
      <c r="N90" s="32"/>
      <c r="O90" s="32"/>
    </row>
    <row r="91" spans="1:51">
      <c r="D91" s="38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51"/>
    <row r="93" spans="1:51"/>
    <row r="94" spans="1:51"/>
    <row r="95" spans="1:51"/>
    <row r="96" spans="1:5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7"/>
    <row r="118"/>
    <row r="119"/>
    <row r="120"/>
    <row r="121"/>
    <row r="122"/>
  </sheetData>
  <sortState xmlns:xlrd2="http://schemas.microsoft.com/office/spreadsheetml/2017/richdata2" ref="A67:BJ77">
    <sortCondition descending="1" ref="B67:B77"/>
  </sortState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17F197AF496468778D3AE75DF6235" ma:contentTypeVersion="2" ma:contentTypeDescription="Create a new document." ma:contentTypeScope="" ma:versionID="5ae8e1c704b9618a607a4b45904f3d4b">
  <xsd:schema xmlns:xsd="http://www.w3.org/2001/XMLSchema" xmlns:xs="http://www.w3.org/2001/XMLSchema" xmlns:p="http://schemas.microsoft.com/office/2006/metadata/properties" xmlns:ns3="40be8c06-eb4c-4be5-b4ce-f259999f4503" targetNamespace="http://schemas.microsoft.com/office/2006/metadata/properties" ma:root="true" ma:fieldsID="8181b8ca11ed96493cdf1c0e903c04f8" ns3:_="">
    <xsd:import namespace="40be8c06-eb4c-4be5-b4ce-f259999f45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e8c06-eb4c-4be5-b4ce-f259999f4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AAB8F-45AE-48DE-B98D-EF6C5C035158}"/>
</file>

<file path=customXml/itemProps2.xml><?xml version="1.0" encoding="utf-8"?>
<ds:datastoreItem xmlns:ds="http://schemas.openxmlformats.org/officeDocument/2006/customXml" ds:itemID="{1A904EC6-EBE8-4679-A3E5-970F6A99BDB0}"/>
</file>

<file path=customXml/itemProps3.xml><?xml version="1.0" encoding="utf-8"?>
<ds:datastoreItem xmlns:ds="http://schemas.openxmlformats.org/officeDocument/2006/customXml" ds:itemID="{13D39E23-A0E3-4800-8075-39B951C65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doug@ellmore.net</dc:creator>
  <cp:keywords/>
  <dc:description/>
  <cp:lastModifiedBy/>
  <cp:revision/>
  <dcterms:created xsi:type="dcterms:W3CDTF">2022-06-09T12:54:29Z</dcterms:created>
  <dcterms:modified xsi:type="dcterms:W3CDTF">2025-08-21T18:04:46Z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0x010100D4317F197AF496468778D3AE75DF6235</vt:lpwstr>
  </property>
</Properties>
</file>