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coffice-my.sharepoint.com/personal/james_bradshaw_fcc_gov/Documents/Documents/"/>
    </mc:Choice>
  </mc:AlternateContent>
  <xr:revisionPtr revIDLastSave="6" documentId="8_{C2543EA0-55F8-4ECD-B5EB-08DCCCB5D6C4}" xr6:coauthVersionLast="47" xr6:coauthVersionMax="47" xr10:uidLastSave="{AEFAD811-BD48-4779-942F-EC0DDDCA0814}"/>
  <bookViews>
    <workbookView xWindow="-110" yWindow="-110" windowWidth="19420" windowHeight="10420" tabRatio="599" xr2:uid="{B98A2541-0306-44DF-8469-38901B33A56D}"/>
  </bookViews>
  <sheets>
    <sheet name="Hi Pts all races" sheetId="2" r:id="rId1"/>
    <sheet name="CC &amp; HP summary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9" i="2" l="1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G69" i="2"/>
  <c r="H69" i="2"/>
  <c r="I69" i="2"/>
  <c r="J69" i="2"/>
  <c r="K69" i="2"/>
  <c r="L69" i="2"/>
  <c r="M69" i="2"/>
  <c r="F69" i="2"/>
  <c r="AX8" i="2"/>
  <c r="AZ8" i="2"/>
  <c r="AX59" i="2"/>
  <c r="AZ59" i="2"/>
  <c r="B59" i="2"/>
  <c r="C59" i="2" s="1"/>
  <c r="B8" i="2"/>
  <c r="C8" i="2" s="1"/>
  <c r="AZ57" i="2"/>
  <c r="AX57" i="2"/>
  <c r="B57" i="2"/>
  <c r="C57" i="2" s="1"/>
  <c r="AZ62" i="2"/>
  <c r="AX62" i="2"/>
  <c r="B62" i="2"/>
  <c r="C62" i="2" s="1"/>
  <c r="AZ60" i="2"/>
  <c r="AX60" i="2"/>
  <c r="B60" i="2"/>
  <c r="C60" i="2" s="1"/>
  <c r="AZ58" i="2"/>
  <c r="AX58" i="2"/>
  <c r="B58" i="2"/>
  <c r="C58" i="2" s="1"/>
  <c r="AZ54" i="2"/>
  <c r="AX54" i="2"/>
  <c r="B54" i="2"/>
  <c r="C54" i="2" s="1"/>
  <c r="AZ53" i="2"/>
  <c r="AX53" i="2"/>
  <c r="B53" i="2"/>
  <c r="C53" i="2" s="1"/>
  <c r="AZ51" i="2"/>
  <c r="AX51" i="2"/>
  <c r="B51" i="2"/>
  <c r="C51" i="2" s="1"/>
  <c r="AZ52" i="2"/>
  <c r="AX52" i="2"/>
  <c r="B52" i="2"/>
  <c r="C52" i="2" s="1"/>
  <c r="AZ49" i="2"/>
  <c r="AX49" i="2"/>
  <c r="B49" i="2"/>
  <c r="C49" i="2" s="1"/>
  <c r="AZ63" i="2"/>
  <c r="AX63" i="2"/>
  <c r="B63" i="2"/>
  <c r="C63" i="2" s="1"/>
  <c r="AZ61" i="2"/>
  <c r="AX61" i="2"/>
  <c r="B61" i="2"/>
  <c r="C61" i="2" s="1"/>
  <c r="AZ55" i="2"/>
  <c r="AX55" i="2"/>
  <c r="B55" i="2"/>
  <c r="C55" i="2" s="1"/>
  <c r="AZ56" i="2"/>
  <c r="AX56" i="2"/>
  <c r="B56" i="2"/>
  <c r="C56" i="2" s="1"/>
  <c r="AZ50" i="2"/>
  <c r="AX50" i="2"/>
  <c r="B50" i="2"/>
  <c r="C50" i="2" s="1"/>
  <c r="AZ48" i="2"/>
  <c r="AX48" i="2"/>
  <c r="B48" i="2"/>
  <c r="C48" i="2" s="1"/>
  <c r="AZ30" i="2"/>
  <c r="AX30" i="2"/>
  <c r="B30" i="2"/>
  <c r="C30" i="2" s="1"/>
  <c r="AZ31" i="2"/>
  <c r="AX31" i="2"/>
  <c r="B31" i="2"/>
  <c r="C31" i="2" s="1"/>
  <c r="AR29" i="2"/>
  <c r="AX10" i="2"/>
  <c r="AZ10" i="2"/>
  <c r="AX9" i="2"/>
  <c r="AZ9" i="2"/>
  <c r="AX22" i="2"/>
  <c r="AZ22" i="2"/>
  <c r="B37" i="2"/>
  <c r="C37" i="2" s="1"/>
  <c r="B22" i="2"/>
  <c r="C22" i="2" s="1"/>
  <c r="AX21" i="2"/>
  <c r="AZ21" i="2"/>
  <c r="AX20" i="2"/>
  <c r="AZ20" i="2"/>
  <c r="AX17" i="2"/>
  <c r="AZ17" i="2"/>
  <c r="B40" i="2"/>
  <c r="C40" i="2" s="1"/>
  <c r="B20" i="2"/>
  <c r="C20" i="2" s="1"/>
  <c r="B42" i="2"/>
  <c r="C42" i="2" s="1"/>
  <c r="B36" i="2"/>
  <c r="C36" i="2" s="1"/>
  <c r="B41" i="2"/>
  <c r="C41" i="2" s="1"/>
  <c r="B39" i="2"/>
  <c r="C39" i="2" s="1"/>
  <c r="B38" i="2"/>
  <c r="C38" i="2" s="1"/>
  <c r="B43" i="2"/>
  <c r="C43" i="2" s="1"/>
  <c r="B17" i="2"/>
  <c r="C17" i="2" s="1"/>
  <c r="B21" i="2"/>
  <c r="C21" i="2" s="1"/>
  <c r="B10" i="2"/>
  <c r="C10" i="2" s="1"/>
  <c r="B9" i="2"/>
  <c r="C9" i="2" s="1"/>
  <c r="AX26" i="2"/>
  <c r="AX15" i="2"/>
  <c r="AX14" i="2"/>
  <c r="AX18" i="2"/>
  <c r="AX19" i="2"/>
  <c r="AX16" i="2"/>
  <c r="AX6" i="2"/>
  <c r="AX4" i="2"/>
  <c r="AX7" i="2"/>
  <c r="AX5" i="2"/>
  <c r="AW69" i="2"/>
  <c r="D69" i="2"/>
  <c r="E69" i="2"/>
  <c r="B44" i="2"/>
  <c r="B14" i="2"/>
  <c r="B18" i="2"/>
  <c r="AR66" i="2"/>
  <c r="AR47" i="2"/>
  <c r="AR35" i="2"/>
  <c r="AR25" i="2"/>
  <c r="AR13" i="2"/>
  <c r="AZ18" i="2"/>
  <c r="AZ16" i="2"/>
  <c r="AZ14" i="2"/>
  <c r="AZ6" i="2"/>
  <c r="AZ7" i="2"/>
  <c r="B7" i="2"/>
  <c r="AR3" i="2"/>
  <c r="AS29" i="2" l="1"/>
  <c r="AZ4" i="2"/>
  <c r="B19" i="2"/>
  <c r="AZ19" i="2"/>
  <c r="C44" i="2"/>
  <c r="B26" i="2"/>
  <c r="B15" i="2"/>
  <c r="B16" i="2"/>
  <c r="C14" i="2"/>
  <c r="C18" i="2"/>
  <c r="C7" i="2"/>
  <c r="AS66" i="2"/>
  <c r="AT66" i="2" s="1"/>
  <c r="AU66" i="2" s="1"/>
  <c r="AV66" i="2" s="1"/>
  <c r="AS47" i="2"/>
  <c r="AT47" i="2" s="1"/>
  <c r="AU47" i="2" s="1"/>
  <c r="AV47" i="2" s="1"/>
  <c r="AS35" i="2"/>
  <c r="AT35" i="2" s="1"/>
  <c r="AS25" i="2"/>
  <c r="AT25" i="2" s="1"/>
  <c r="AU25" i="2" s="1"/>
  <c r="AV25" i="2" s="1"/>
  <c r="AS13" i="2"/>
  <c r="AT13" i="2" s="1"/>
  <c r="AU13" i="2" s="1"/>
  <c r="AV13" i="2" s="1"/>
  <c r="AZ26" i="2"/>
  <c r="AT29" i="2" l="1"/>
  <c r="C19" i="2"/>
  <c r="C26" i="2"/>
  <c r="C15" i="2"/>
  <c r="C16" i="2"/>
  <c r="AU35" i="2"/>
  <c r="AV35" i="2" s="1"/>
  <c r="AU29" i="2" l="1"/>
  <c r="AV29" i="2" l="1"/>
  <c r="B4" i="2" l="1"/>
  <c r="C4" i="2" s="1"/>
  <c r="B6" i="2"/>
  <c r="C6" i="2" s="1"/>
  <c r="AS3" i="2" l="1"/>
  <c r="AT3" i="2" l="1"/>
  <c r="AZ15" i="2"/>
  <c r="AU3" i="2" l="1"/>
  <c r="AV3" i="2" l="1"/>
  <c r="B5" i="2"/>
  <c r="C5" i="2" l="1"/>
  <c r="AZ5" i="2"/>
  <c r="B70" i="2"/>
</calcChain>
</file>

<file path=xl/sharedStrings.xml><?xml version="1.0" encoding="utf-8"?>
<sst xmlns="http://schemas.openxmlformats.org/spreadsheetml/2006/main" count="600" uniqueCount="99">
  <si>
    <t>Y</t>
  </si>
  <si>
    <t>HHSA Running Results Summary</t>
  </si>
  <si>
    <t>NONSPIN CRUISING</t>
  </si>
  <si>
    <t>COMM CUP</t>
  </si>
  <si>
    <t>High Pts.</t>
  </si>
  <si>
    <t>NAS lithous</t>
  </si>
  <si>
    <t>S1-1</t>
  </si>
  <si>
    <t>AYC Oxford</t>
  </si>
  <si>
    <t>S1-2</t>
  </si>
  <si>
    <t>S1-3</t>
  </si>
  <si>
    <t>Anap-Miles</t>
  </si>
  <si>
    <t>Poplar</t>
  </si>
  <si>
    <t>S1-4</t>
  </si>
  <si>
    <t>S1-5</t>
  </si>
  <si>
    <t>S1-6</t>
  </si>
  <si>
    <t>MD cures</t>
  </si>
  <si>
    <t>S2-1</t>
  </si>
  <si>
    <t>Sharps</t>
  </si>
  <si>
    <t>S2-2</t>
  </si>
  <si>
    <t>Boomerang</t>
  </si>
  <si>
    <t>S2-3</t>
  </si>
  <si>
    <t>S2-4</t>
  </si>
  <si>
    <t>S2-5</t>
  </si>
  <si>
    <t>Sh. Hand</t>
  </si>
  <si>
    <t>S2-6</t>
  </si>
  <si>
    <t>Miles River</t>
  </si>
  <si>
    <t>S3-1</t>
  </si>
  <si>
    <t>GOV CUP</t>
  </si>
  <si>
    <t>S3-2</t>
  </si>
  <si>
    <t>S3-3</t>
  </si>
  <si>
    <t>CRAB cup</t>
  </si>
  <si>
    <t>S3-4</t>
  </si>
  <si>
    <t>West</t>
  </si>
  <si>
    <t>Back</t>
  </si>
  <si>
    <t>S3-5</t>
  </si>
  <si>
    <t>S3-6</t>
  </si>
  <si>
    <t>NASS Ox</t>
  </si>
  <si>
    <t>Hammond</t>
  </si>
  <si>
    <t>Hospice</t>
  </si>
  <si>
    <t>Solomns</t>
  </si>
  <si>
    <t>HHSA</t>
  </si>
  <si>
    <t>Autumn</t>
  </si>
  <si>
    <t>FB1</t>
  </si>
  <si>
    <t>FB2</t>
  </si>
  <si>
    <t>FB3</t>
  </si>
  <si>
    <t>FB4</t>
  </si>
  <si>
    <t>FB5</t>
  </si>
  <si>
    <t>FB6</t>
  </si>
  <si>
    <t>CC</t>
  </si>
  <si>
    <t>WNBOTY</t>
  </si>
  <si>
    <t>Races</t>
  </si>
  <si>
    <t>YTD</t>
  </si>
  <si>
    <t>Qual?</t>
  </si>
  <si>
    <t>Run</t>
  </si>
  <si>
    <t>BLEW BAYOU II</t>
  </si>
  <si>
    <t>PUT-IN-BAY</t>
  </si>
  <si>
    <t>MAYA</t>
  </si>
  <si>
    <t>SEA CHALET</t>
  </si>
  <si>
    <t>N</t>
  </si>
  <si>
    <t>SUHR LA MER</t>
  </si>
  <si>
    <t>cancelled</t>
  </si>
  <si>
    <t>NONSPIN RACING</t>
  </si>
  <si>
    <t>REVOLUTION</t>
  </si>
  <si>
    <t>AMARA</t>
  </si>
  <si>
    <t>RESILIENT</t>
  </si>
  <si>
    <t>UNCLOUDY DAY</t>
  </si>
  <si>
    <t>ALLEGIANT</t>
  </si>
  <si>
    <t>SPINNAKER CRUISING</t>
  </si>
  <si>
    <t>SPINNAKER RACING</t>
  </si>
  <si>
    <t>KAYA</t>
  </si>
  <si>
    <t>SHORTHANDED</t>
  </si>
  <si>
    <t>All classes</t>
  </si>
  <si>
    <t>CC Qual?</t>
  </si>
  <si>
    <t>combined</t>
  </si>
  <si>
    <t>SERENDIPITY</t>
  </si>
  <si>
    <t>Bermuda</t>
  </si>
  <si>
    <t>Total boats racing</t>
  </si>
  <si>
    <t>Max boats racing</t>
  </si>
  <si>
    <t>All classes combined</t>
  </si>
  <si>
    <t>Place</t>
  </si>
  <si>
    <t>Hi Points</t>
  </si>
  <si>
    <t>VIKO</t>
  </si>
  <si>
    <t>VIKO - #2</t>
  </si>
  <si>
    <t>RC</t>
  </si>
  <si>
    <t>cancellled</t>
  </si>
  <si>
    <t>CANIS ASTRALIS</t>
  </si>
  <si>
    <t>BLEW BAYOU II (SPR)</t>
  </si>
  <si>
    <t>BLEW BAYOU II (NSC)</t>
  </si>
  <si>
    <t>REVOLUTION (NSR)</t>
  </si>
  <si>
    <t>SEA CHALET (NSR)</t>
  </si>
  <si>
    <t>REVOLUTION (SPR)</t>
  </si>
  <si>
    <t>SEA CHALET (NSC)</t>
  </si>
  <si>
    <t>*5/23 ENTRIES above are for CHESSS Solo Cup</t>
  </si>
  <si>
    <t>BLEW BAYOU II (NSC &amp; SPR)</t>
  </si>
  <si>
    <t>REVOLUTION (SPR &amp; NSR)</t>
  </si>
  <si>
    <t>SEA CHALET (NSC &amp; NSR)</t>
  </si>
  <si>
    <t>HHSA 2026 Commodore's Cup</t>
  </si>
  <si>
    <t>HHSA 2026 High Points</t>
  </si>
  <si>
    <t>FOLLOW YOUR DREAMS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</si>
</sst>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4" borderId="0" xfId="0" applyNumberFormat="1" applyFont="1" applyFill="1" applyAlignment="1">
      <alignment horizontal="left" vertical="center"/>
    </xf>
    <xf numFmtId="2" fontId="1" fillId="5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2" fontId="0" fillId="0" borderId="0" xfId="0" applyNumberFormat="1"/>
    <xf numFmtId="0" fontId="1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2" fontId="1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0" fontId="0" fillId="8" borderId="0" xfId="0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7" fontId="0" fillId="0" borderId="0" xfId="0" quotePrefix="1" applyNumberFormat="1"/>
    <xf numFmtId="0" fontId="9" fillId="7" borderId="1" xfId="0" applyFont="1" applyFill="1" applyBorder="1"/>
    <xf numFmtId="2" fontId="1" fillId="7" borderId="2" xfId="0" applyNumberFormat="1" applyFont="1" applyFill="1" applyBorder="1"/>
    <xf numFmtId="2" fontId="1" fillId="7" borderId="2" xfId="0" applyNumberFormat="1" applyFont="1" applyFill="1" applyBorder="1" applyAlignment="1">
      <alignment horizontal="center"/>
    </xf>
    <xf numFmtId="2" fontId="1" fillId="7" borderId="3" xfId="0" applyNumberFormat="1" applyFont="1" applyFill="1" applyBorder="1"/>
    <xf numFmtId="0" fontId="0" fillId="0" borderId="4" xfId="0" applyBorder="1"/>
    <xf numFmtId="0" fontId="0" fillId="0" borderId="6" xfId="0" applyBorder="1"/>
    <xf numFmtId="2" fontId="0" fillId="0" borderId="7" xfId="0" applyNumberFormat="1" applyBorder="1" applyAlignment="1">
      <alignment horizontal="center"/>
    </xf>
    <xf numFmtId="0" fontId="1" fillId="4" borderId="6" xfId="0" applyFont="1" applyFill="1" applyBorder="1"/>
    <xf numFmtId="2" fontId="1" fillId="4" borderId="7" xfId="0" applyNumberFormat="1" applyFont="1" applyFill="1" applyBorder="1"/>
    <xf numFmtId="2" fontId="1" fillId="4" borderId="7" xfId="0" applyNumberFormat="1" applyFont="1" applyFill="1" applyBorder="1" applyAlignment="1">
      <alignment horizontal="center"/>
    </xf>
    <xf numFmtId="2" fontId="1" fillId="4" borderId="8" xfId="0" applyNumberFormat="1" applyFont="1" applyFill="1" applyBorder="1"/>
    <xf numFmtId="0" fontId="0" fillId="7" borderId="2" xfId="0" applyFill="1" applyBorder="1" applyAlignment="1">
      <alignment horizontal="center"/>
    </xf>
    <xf numFmtId="2" fontId="1" fillId="7" borderId="3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2" fontId="1" fillId="4" borderId="8" xfId="0" applyNumberFormat="1" applyFont="1" applyFill="1" applyBorder="1" applyAlignment="1">
      <alignment horizontal="center"/>
    </xf>
    <xf numFmtId="0" fontId="1" fillId="4" borderId="9" xfId="0" applyFont="1" applyFill="1" applyBorder="1"/>
    <xf numFmtId="2" fontId="1" fillId="4" borderId="10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left" vertical="center"/>
    </xf>
    <xf numFmtId="2" fontId="1" fillId="4" borderId="10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0" fillId="0" borderId="1" xfId="0" applyBorder="1"/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0" xfId="0" applyFill="1" applyAlignment="1">
      <alignment horizontal="center" vertical="center"/>
    </xf>
  </cellXfs>
  <cellStyles count="2">
    <cellStyle name="Normal" xfId="0" builtinId="0"/>
    <cellStyle name="Normal 2" xfId="1" xr:uid="{387ECE48-E0D8-4848-B87B-6FB862FC78F1}"/>
  </cellStyles>
  <dxfs count="0"/>
  <tableStyles count="0" defaultTableStyle="TableStyleMedium2" defaultPivotStyle="PivotStyleLight16"/>
  <colors>
    <mruColors>
      <color rgb="FFFF66FF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E1E5-EABE-4BA3-9593-9A63FC423DD8}">
  <dimension ref="A1:AZ106"/>
  <sheetViews>
    <sheetView tabSelected="1" zoomScale="106" zoomScaleNormal="106" workbookViewId="0">
      <pane xSplit="3" topLeftCell="D1" activePane="topRight" state="frozen"/>
      <selection pane="topRight" activeCell="J33" sqref="J33"/>
    </sheetView>
  </sheetViews>
  <sheetFormatPr defaultColWidth="9.1796875" defaultRowHeight="15" customHeight="1" x14ac:dyDescent="0.35"/>
  <cols>
    <col min="1" max="1" width="24.1796875" style="2" customWidth="1"/>
    <col min="2" max="3" width="10.453125" style="21" customWidth="1"/>
    <col min="4" max="5" width="7.453125" style="21" customWidth="1"/>
    <col min="6" max="48" width="6.453125" style="1" customWidth="1"/>
    <col min="49" max="49" width="19.1796875" style="2" customWidth="1"/>
    <col min="50" max="16384" width="9.1796875" style="1"/>
  </cols>
  <sheetData>
    <row r="1" spans="1:52" s="4" customFormat="1" x14ac:dyDescent="0.35">
      <c r="A1" s="5" t="s">
        <v>1</v>
      </c>
      <c r="B1" s="19"/>
      <c r="C1" s="19"/>
      <c r="D1" s="19"/>
      <c r="E1" s="19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5"/>
      <c r="AX1" s="6"/>
      <c r="AY1" s="6"/>
      <c r="AZ1" s="6"/>
    </row>
    <row r="2" spans="1:52" s="4" customFormat="1" x14ac:dyDescent="0.35">
      <c r="A2" s="24" t="s">
        <v>2</v>
      </c>
      <c r="B2" s="20" t="s">
        <v>3</v>
      </c>
      <c r="C2" s="20" t="s">
        <v>4</v>
      </c>
      <c r="D2" s="38" t="s">
        <v>5</v>
      </c>
      <c r="E2" s="12" t="s">
        <v>11</v>
      </c>
      <c r="F2" s="8" t="s">
        <v>6</v>
      </c>
      <c r="G2" s="31" t="s">
        <v>7</v>
      </c>
      <c r="H2" s="8" t="s">
        <v>8</v>
      </c>
      <c r="I2" s="8" t="s">
        <v>9</v>
      </c>
      <c r="J2" s="23" t="s">
        <v>10</v>
      </c>
      <c r="K2" s="8" t="s">
        <v>12</v>
      </c>
      <c r="L2" s="8" t="s">
        <v>13</v>
      </c>
      <c r="M2" s="31" t="s">
        <v>75</v>
      </c>
      <c r="N2" s="8" t="s">
        <v>14</v>
      </c>
      <c r="O2" s="23" t="s">
        <v>15</v>
      </c>
      <c r="P2" s="8" t="s">
        <v>16</v>
      </c>
      <c r="Q2" s="14" t="s">
        <v>17</v>
      </c>
      <c r="R2" s="8" t="s">
        <v>18</v>
      </c>
      <c r="S2" s="23" t="s">
        <v>19</v>
      </c>
      <c r="T2" s="8" t="s">
        <v>20</v>
      </c>
      <c r="U2" s="8" t="s">
        <v>21</v>
      </c>
      <c r="V2" s="8" t="s">
        <v>22</v>
      </c>
      <c r="W2" s="27" t="s">
        <v>23</v>
      </c>
      <c r="X2" s="8" t="s">
        <v>24</v>
      </c>
      <c r="Y2" s="27" t="s">
        <v>25</v>
      </c>
      <c r="Z2" s="8" t="s">
        <v>26</v>
      </c>
      <c r="AA2" s="30" t="s">
        <v>27</v>
      </c>
      <c r="AB2" s="8" t="s">
        <v>28</v>
      </c>
      <c r="AC2" s="14" t="s">
        <v>11</v>
      </c>
      <c r="AD2" s="8" t="s">
        <v>29</v>
      </c>
      <c r="AE2" s="12" t="s">
        <v>30</v>
      </c>
      <c r="AF2" s="8" t="s">
        <v>31</v>
      </c>
      <c r="AG2" s="14" t="s">
        <v>32</v>
      </c>
      <c r="AH2" s="14" t="s">
        <v>33</v>
      </c>
      <c r="AI2" s="8" t="s">
        <v>34</v>
      </c>
      <c r="AJ2" s="8" t="s">
        <v>35</v>
      </c>
      <c r="AK2" s="31" t="s">
        <v>36</v>
      </c>
      <c r="AL2" s="31" t="s">
        <v>37</v>
      </c>
      <c r="AM2" s="31" t="s">
        <v>38</v>
      </c>
      <c r="AN2" s="14" t="s">
        <v>40</v>
      </c>
      <c r="AO2" s="12" t="s">
        <v>39</v>
      </c>
      <c r="AP2" s="14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24" t="s">
        <v>2</v>
      </c>
      <c r="AX2" s="36" t="s">
        <v>48</v>
      </c>
      <c r="AY2" s="36" t="s">
        <v>49</v>
      </c>
      <c r="AZ2" s="36" t="s">
        <v>50</v>
      </c>
    </row>
    <row r="3" spans="1:52" x14ac:dyDescent="0.35">
      <c r="A3" s="11"/>
      <c r="B3" s="20" t="s">
        <v>51</v>
      </c>
      <c r="C3" s="20" t="s">
        <v>51</v>
      </c>
      <c r="D3" s="13">
        <v>46137</v>
      </c>
      <c r="E3" s="13">
        <v>46138</v>
      </c>
      <c r="F3" s="9">
        <v>46148</v>
      </c>
      <c r="G3" s="13">
        <v>46151</v>
      </c>
      <c r="H3" s="9">
        <v>46155</v>
      </c>
      <c r="I3" s="9">
        <v>46162</v>
      </c>
      <c r="J3" s="13">
        <v>46165</v>
      </c>
      <c r="K3" s="9">
        <v>46169</v>
      </c>
      <c r="L3" s="9">
        <v>46176</v>
      </c>
      <c r="M3" s="13">
        <v>46178</v>
      </c>
      <c r="N3" s="9">
        <v>46183</v>
      </c>
      <c r="O3" s="13">
        <v>46186</v>
      </c>
      <c r="P3" s="9">
        <v>46190</v>
      </c>
      <c r="Q3" s="15">
        <v>46193</v>
      </c>
      <c r="R3" s="9">
        <v>46197</v>
      </c>
      <c r="S3" s="13">
        <v>46199</v>
      </c>
      <c r="T3" s="9">
        <v>46204</v>
      </c>
      <c r="U3" s="9">
        <v>46211</v>
      </c>
      <c r="V3" s="9">
        <v>46218</v>
      </c>
      <c r="W3" s="15">
        <v>46222</v>
      </c>
      <c r="X3" s="9">
        <v>46225</v>
      </c>
      <c r="Y3" s="15">
        <v>46228</v>
      </c>
      <c r="Z3" s="9">
        <v>46232</v>
      </c>
      <c r="AA3" s="13">
        <v>46234</v>
      </c>
      <c r="AB3" s="9">
        <v>46239</v>
      </c>
      <c r="AC3" s="15">
        <v>46243</v>
      </c>
      <c r="AD3" s="9">
        <v>46246</v>
      </c>
      <c r="AE3" s="13">
        <v>46249</v>
      </c>
      <c r="AF3" s="9">
        <v>46253</v>
      </c>
      <c r="AG3" s="15">
        <v>46256</v>
      </c>
      <c r="AH3" s="15">
        <v>46257</v>
      </c>
      <c r="AI3" s="9">
        <v>46260</v>
      </c>
      <c r="AJ3" s="9">
        <v>46267</v>
      </c>
      <c r="AK3" s="13">
        <v>46277</v>
      </c>
      <c r="AL3" s="13">
        <v>46278</v>
      </c>
      <c r="AM3" s="13">
        <v>46278</v>
      </c>
      <c r="AN3" s="15">
        <v>46285</v>
      </c>
      <c r="AO3" s="13">
        <v>46291</v>
      </c>
      <c r="AP3" s="15">
        <v>46306</v>
      </c>
      <c r="AQ3" s="17">
        <v>46320</v>
      </c>
      <c r="AR3" s="17">
        <f>AQ3+7</f>
        <v>46327</v>
      </c>
      <c r="AS3" s="17">
        <f>AR3+7</f>
        <v>46334</v>
      </c>
      <c r="AT3" s="17">
        <f>AS3+7</f>
        <v>46341</v>
      </c>
      <c r="AU3" s="17">
        <f>AT3+7</f>
        <v>46348</v>
      </c>
      <c r="AV3" s="17">
        <f>AU3+7</f>
        <v>46355</v>
      </c>
      <c r="AW3" s="11"/>
      <c r="AX3" s="36" t="s">
        <v>52</v>
      </c>
      <c r="AY3" s="36" t="s">
        <v>52</v>
      </c>
      <c r="AZ3" s="36" t="s">
        <v>53</v>
      </c>
    </row>
    <row r="4" spans="1:52" ht="14.5" x14ac:dyDescent="0.35">
      <c r="A4" s="2" t="s">
        <v>56</v>
      </c>
      <c r="B4" s="18">
        <f t="shared" ref="B4:B10" si="0">SUM(D4:AV4)</f>
        <v>22.324999999999999</v>
      </c>
      <c r="C4" s="18">
        <f t="shared" ref="C4:C10" si="1">B4-D4-E4-G4-J4-M4-O4-S4-W4-AA4-AE4-AH4-AK4-AL4-AM4-AO4-AH4-AQ4-AR4-AS4-AT4-AU4-AV4</f>
        <v>22.324999999999999</v>
      </c>
      <c r="D4" s="37"/>
      <c r="E4" s="37"/>
      <c r="F4" s="18">
        <v>3</v>
      </c>
      <c r="H4" s="22"/>
      <c r="I4" s="22">
        <v>2</v>
      </c>
      <c r="K4" s="1">
        <v>3</v>
      </c>
      <c r="L4" s="4"/>
      <c r="M4" s="18"/>
      <c r="N4" s="1">
        <v>3</v>
      </c>
      <c r="P4" s="18">
        <v>3</v>
      </c>
      <c r="Q4" s="1">
        <v>3</v>
      </c>
      <c r="R4" s="6">
        <v>2.7749999999999999</v>
      </c>
      <c r="T4" s="18">
        <v>2.5499999999999998</v>
      </c>
      <c r="W4" s="4"/>
      <c r="AP4" s="4"/>
      <c r="AW4" s="2" t="s">
        <v>56</v>
      </c>
      <c r="AX4" s="1" t="str">
        <f t="shared" ref="AX4:AX10" si="2">IF(D4+E4+G4+J4+M4+O4+S4+AA4+AE4+AK4+AL4+AM4+AO4&gt;0,"Y","N")</f>
        <v>N</v>
      </c>
      <c r="AY4" s="1" t="s">
        <v>58</v>
      </c>
      <c r="AZ4" s="1">
        <f t="shared" ref="AZ4:AZ10" si="3">COUNTA(D4:AV4)</f>
        <v>8</v>
      </c>
    </row>
    <row r="5" spans="1:52" ht="14.5" x14ac:dyDescent="0.35">
      <c r="A5" s="2" t="s">
        <v>87</v>
      </c>
      <c r="B5" s="18">
        <f t="shared" si="0"/>
        <v>16.47</v>
      </c>
      <c r="C5" s="18">
        <f t="shared" si="1"/>
        <v>16.47</v>
      </c>
      <c r="D5" s="18"/>
      <c r="E5" s="18"/>
      <c r="F5" s="18">
        <v>2.4700000000000002</v>
      </c>
      <c r="H5" s="22"/>
      <c r="I5" s="22">
        <v>3</v>
      </c>
      <c r="K5" s="1">
        <v>2</v>
      </c>
      <c r="L5" s="6">
        <v>0</v>
      </c>
      <c r="N5" s="1">
        <v>2</v>
      </c>
      <c r="P5" s="1">
        <v>2</v>
      </c>
      <c r="Q5" s="18">
        <v>2</v>
      </c>
      <c r="R5" s="22"/>
      <c r="S5" s="75"/>
      <c r="T5" s="18">
        <v>3</v>
      </c>
      <c r="AI5" s="4"/>
      <c r="AW5" s="2" t="s">
        <v>87</v>
      </c>
      <c r="AX5" s="1" t="str">
        <f t="shared" si="2"/>
        <v>N</v>
      </c>
      <c r="AY5" s="1" t="s">
        <v>58</v>
      </c>
      <c r="AZ5" s="1">
        <f t="shared" si="3"/>
        <v>8</v>
      </c>
    </row>
    <row r="6" spans="1:52" ht="14.5" x14ac:dyDescent="0.35">
      <c r="A6" s="2" t="s">
        <v>55</v>
      </c>
      <c r="B6" s="18">
        <f t="shared" si="0"/>
        <v>10</v>
      </c>
      <c r="C6" s="18">
        <f t="shared" si="1"/>
        <v>10</v>
      </c>
      <c r="D6" s="18"/>
      <c r="E6" s="18"/>
      <c r="F6" s="18">
        <v>1.5</v>
      </c>
      <c r="H6" s="22"/>
      <c r="I6" s="22">
        <v>1.5</v>
      </c>
      <c r="K6" s="1">
        <v>1.5</v>
      </c>
      <c r="N6" s="4">
        <v>1.5</v>
      </c>
      <c r="R6" s="1">
        <v>3</v>
      </c>
      <c r="T6" s="1">
        <v>1</v>
      </c>
      <c r="AW6" s="2" t="s">
        <v>55</v>
      </c>
      <c r="AX6" s="1" t="str">
        <f t="shared" si="2"/>
        <v>N</v>
      </c>
      <c r="AY6" s="1" t="s">
        <v>58</v>
      </c>
      <c r="AZ6" s="1">
        <f t="shared" si="3"/>
        <v>6</v>
      </c>
    </row>
    <row r="7" spans="1:52" ht="14.5" x14ac:dyDescent="0.35">
      <c r="A7" s="2" t="s">
        <v>91</v>
      </c>
      <c r="B7" s="18">
        <f t="shared" si="0"/>
        <v>9.36</v>
      </c>
      <c r="C7" s="18">
        <f t="shared" si="1"/>
        <v>9.36</v>
      </c>
      <c r="D7" s="37"/>
      <c r="E7" s="37"/>
      <c r="F7" s="18">
        <v>1.93</v>
      </c>
      <c r="H7" s="22"/>
      <c r="K7" s="6">
        <v>1.93</v>
      </c>
      <c r="L7" s="4"/>
      <c r="M7" s="18"/>
      <c r="P7" s="18"/>
      <c r="Q7" s="1">
        <v>1.5</v>
      </c>
      <c r="R7" s="1">
        <v>2</v>
      </c>
      <c r="T7" s="18">
        <v>2</v>
      </c>
      <c r="AW7" s="2" t="s">
        <v>91</v>
      </c>
      <c r="AX7" s="1" t="str">
        <f t="shared" si="2"/>
        <v>N</v>
      </c>
      <c r="AY7" s="1" t="s">
        <v>58</v>
      </c>
      <c r="AZ7" s="1">
        <f t="shared" si="3"/>
        <v>5</v>
      </c>
    </row>
    <row r="8" spans="1:52" ht="14.5" x14ac:dyDescent="0.35">
      <c r="A8" s="2" t="s">
        <v>98</v>
      </c>
      <c r="B8" s="18">
        <f t="shared" ref="B8" si="4">SUM(D8:AV8)</f>
        <v>4.75</v>
      </c>
      <c r="C8" s="18">
        <f t="shared" ref="C8" si="5">B8-D8-E8-G8-J8-M8-O8-S8-W8-AA8-AE8-AH8-AK8-AL8-AM8-AO8-AH8-AQ8-AR8-AS8-AT8-AU8-AV8</f>
        <v>4.75</v>
      </c>
      <c r="D8" s="37"/>
      <c r="E8" s="37"/>
      <c r="F8" s="18"/>
      <c r="H8" s="22"/>
      <c r="K8" s="6"/>
      <c r="L8" s="4"/>
      <c r="M8" s="18"/>
      <c r="P8" s="18">
        <v>1.5</v>
      </c>
      <c r="R8" s="1">
        <v>1.5</v>
      </c>
      <c r="T8" s="18">
        <v>1.75</v>
      </c>
      <c r="AW8" s="2" t="s">
        <v>98</v>
      </c>
      <c r="AX8" s="1" t="str">
        <f t="shared" ref="AX8" si="6">IF(D8+E8+G8+J8+M8+O8+S8+AA8+AE8+AK8+AL8+AM8+AO8&gt;0,"Y","N")</f>
        <v>N</v>
      </c>
      <c r="AY8" s="1" t="s">
        <v>58</v>
      </c>
      <c r="AZ8" s="1">
        <f t="shared" ref="AZ8" si="7">COUNTA(D8:AV8)</f>
        <v>3</v>
      </c>
    </row>
    <row r="9" spans="1:52" ht="14.5" x14ac:dyDescent="0.35">
      <c r="A9" s="2" t="s">
        <v>64</v>
      </c>
      <c r="B9" s="18">
        <f t="shared" si="0"/>
        <v>2.5499999999999998</v>
      </c>
      <c r="C9" s="18">
        <f t="shared" si="1"/>
        <v>2.5499999999999998</v>
      </c>
      <c r="D9" s="37"/>
      <c r="E9" s="37"/>
      <c r="F9" s="37"/>
      <c r="H9" s="22"/>
      <c r="L9" s="4"/>
      <c r="M9" s="18"/>
      <c r="P9" s="18"/>
      <c r="R9" s="1">
        <v>2.5499999999999998</v>
      </c>
      <c r="T9" s="18"/>
      <c r="AW9" s="2" t="s">
        <v>64</v>
      </c>
      <c r="AX9" s="1" t="str">
        <f t="shared" si="2"/>
        <v>N</v>
      </c>
      <c r="AY9" s="1" t="s">
        <v>58</v>
      </c>
      <c r="AZ9" s="1">
        <f t="shared" si="3"/>
        <v>1</v>
      </c>
    </row>
    <row r="10" spans="1:52" ht="14.5" x14ac:dyDescent="0.35">
      <c r="A10" s="2" t="s">
        <v>59</v>
      </c>
      <c r="B10" s="18">
        <f t="shared" si="0"/>
        <v>1.75</v>
      </c>
      <c r="C10" s="18">
        <f t="shared" si="1"/>
        <v>1.75</v>
      </c>
      <c r="D10" s="37"/>
      <c r="E10" s="37"/>
      <c r="F10" s="18"/>
      <c r="H10" s="22"/>
      <c r="K10" s="4"/>
      <c r="L10" s="4"/>
      <c r="M10" s="18"/>
      <c r="P10" s="18"/>
      <c r="R10" s="1">
        <v>1.75</v>
      </c>
      <c r="T10" s="18"/>
      <c r="AW10" s="2" t="s">
        <v>59</v>
      </c>
      <c r="AX10" s="1" t="str">
        <f t="shared" si="2"/>
        <v>N</v>
      </c>
      <c r="AY10" s="1" t="s">
        <v>58</v>
      </c>
      <c r="AZ10" s="1">
        <f t="shared" si="3"/>
        <v>1</v>
      </c>
    </row>
    <row r="11" spans="1:52" x14ac:dyDescent="0.35">
      <c r="E11" s="1"/>
      <c r="H11" s="1" t="s">
        <v>60</v>
      </c>
      <c r="L11" s="1" t="s">
        <v>60</v>
      </c>
    </row>
    <row r="12" spans="1:52" s="4" customFormat="1" x14ac:dyDescent="0.35">
      <c r="A12" s="10" t="s">
        <v>68</v>
      </c>
      <c r="B12" s="20" t="s">
        <v>3</v>
      </c>
      <c r="C12" s="20" t="s">
        <v>4</v>
      </c>
      <c r="D12" s="38" t="s">
        <v>5</v>
      </c>
      <c r="E12" s="12" t="s">
        <v>11</v>
      </c>
      <c r="F12" s="8" t="s">
        <v>6</v>
      </c>
      <c r="G12" s="31" t="s">
        <v>7</v>
      </c>
      <c r="H12" s="8" t="s">
        <v>8</v>
      </c>
      <c r="I12" s="8" t="s">
        <v>9</v>
      </c>
      <c r="J12" s="23" t="s">
        <v>10</v>
      </c>
      <c r="K12" s="8" t="s">
        <v>12</v>
      </c>
      <c r="L12" s="8" t="s">
        <v>13</v>
      </c>
      <c r="M12" s="31" t="s">
        <v>75</v>
      </c>
      <c r="N12" s="8" t="s">
        <v>14</v>
      </c>
      <c r="O12" s="23" t="s">
        <v>15</v>
      </c>
      <c r="P12" s="8" t="s">
        <v>16</v>
      </c>
      <c r="Q12" s="14" t="s">
        <v>17</v>
      </c>
      <c r="R12" s="8" t="s">
        <v>18</v>
      </c>
      <c r="S12" s="23" t="s">
        <v>19</v>
      </c>
      <c r="T12" s="8" t="s">
        <v>20</v>
      </c>
      <c r="U12" s="8" t="s">
        <v>21</v>
      </c>
      <c r="V12" s="8" t="s">
        <v>22</v>
      </c>
      <c r="W12" s="27" t="s">
        <v>23</v>
      </c>
      <c r="X12" s="8" t="s">
        <v>24</v>
      </c>
      <c r="Y12" s="27" t="s">
        <v>25</v>
      </c>
      <c r="Z12" s="8" t="s">
        <v>26</v>
      </c>
      <c r="AA12" s="30" t="s">
        <v>27</v>
      </c>
      <c r="AB12" s="8" t="s">
        <v>28</v>
      </c>
      <c r="AC12" s="14" t="s">
        <v>11</v>
      </c>
      <c r="AD12" s="8" t="s">
        <v>29</v>
      </c>
      <c r="AE12" s="12" t="s">
        <v>30</v>
      </c>
      <c r="AF12" s="8" t="s">
        <v>31</v>
      </c>
      <c r="AG12" s="14" t="s">
        <v>32</v>
      </c>
      <c r="AH12" s="14" t="s">
        <v>33</v>
      </c>
      <c r="AI12" s="8" t="s">
        <v>34</v>
      </c>
      <c r="AJ12" s="8" t="s">
        <v>35</v>
      </c>
      <c r="AK12" s="31" t="s">
        <v>36</v>
      </c>
      <c r="AL12" s="31" t="s">
        <v>37</v>
      </c>
      <c r="AM12" s="31" t="s">
        <v>38</v>
      </c>
      <c r="AN12" s="14" t="s">
        <v>40</v>
      </c>
      <c r="AO12" s="12" t="s">
        <v>39</v>
      </c>
      <c r="AP12" s="14" t="s">
        <v>41</v>
      </c>
      <c r="AQ12" s="16" t="s">
        <v>42</v>
      </c>
      <c r="AR12" s="16" t="s">
        <v>43</v>
      </c>
      <c r="AS12" s="16" t="s">
        <v>44</v>
      </c>
      <c r="AT12" s="16" t="s">
        <v>45</v>
      </c>
      <c r="AU12" s="16" t="s">
        <v>46</v>
      </c>
      <c r="AV12" s="16" t="s">
        <v>47</v>
      </c>
      <c r="AW12" s="10" t="s">
        <v>61</v>
      </c>
      <c r="AX12" s="36" t="s">
        <v>48</v>
      </c>
      <c r="AY12" s="36" t="s">
        <v>49</v>
      </c>
      <c r="AZ12" s="36" t="s">
        <v>50</v>
      </c>
    </row>
    <row r="13" spans="1:52" ht="14.5" x14ac:dyDescent="0.35">
      <c r="A13" s="11"/>
      <c r="B13" s="20" t="s">
        <v>51</v>
      </c>
      <c r="C13" s="20" t="s">
        <v>51</v>
      </c>
      <c r="D13" s="13">
        <v>46137</v>
      </c>
      <c r="E13" s="13">
        <v>46138</v>
      </c>
      <c r="F13" s="9">
        <v>46148</v>
      </c>
      <c r="G13" s="13">
        <v>46151</v>
      </c>
      <c r="H13" s="9">
        <v>46155</v>
      </c>
      <c r="I13" s="9">
        <v>46162</v>
      </c>
      <c r="J13" s="13">
        <v>46165</v>
      </c>
      <c r="K13" s="9">
        <v>46169</v>
      </c>
      <c r="L13" s="9">
        <v>46176</v>
      </c>
      <c r="M13" s="13">
        <v>46178</v>
      </c>
      <c r="N13" s="9">
        <v>46183</v>
      </c>
      <c r="O13" s="13">
        <v>46186</v>
      </c>
      <c r="P13" s="9">
        <v>46190</v>
      </c>
      <c r="Q13" s="15">
        <v>46193</v>
      </c>
      <c r="R13" s="9">
        <v>46197</v>
      </c>
      <c r="S13" s="13">
        <v>46199</v>
      </c>
      <c r="T13" s="9">
        <v>46204</v>
      </c>
      <c r="U13" s="9">
        <v>46211</v>
      </c>
      <c r="V13" s="9">
        <v>46218</v>
      </c>
      <c r="W13" s="15">
        <v>46222</v>
      </c>
      <c r="X13" s="9">
        <v>46225</v>
      </c>
      <c r="Y13" s="15">
        <v>46228</v>
      </c>
      <c r="Z13" s="9">
        <v>46232</v>
      </c>
      <c r="AA13" s="13">
        <v>46234</v>
      </c>
      <c r="AB13" s="9">
        <v>46239</v>
      </c>
      <c r="AC13" s="15">
        <v>46243</v>
      </c>
      <c r="AD13" s="9">
        <v>46246</v>
      </c>
      <c r="AE13" s="13">
        <v>46249</v>
      </c>
      <c r="AF13" s="9">
        <v>46253</v>
      </c>
      <c r="AG13" s="15">
        <v>46256</v>
      </c>
      <c r="AH13" s="15">
        <v>46257</v>
      </c>
      <c r="AI13" s="9">
        <v>46260</v>
      </c>
      <c r="AJ13" s="9">
        <v>46267</v>
      </c>
      <c r="AK13" s="13">
        <v>46277</v>
      </c>
      <c r="AL13" s="13">
        <v>46278</v>
      </c>
      <c r="AM13" s="13">
        <v>46278</v>
      </c>
      <c r="AN13" s="15">
        <v>46285</v>
      </c>
      <c r="AO13" s="13">
        <v>46291</v>
      </c>
      <c r="AP13" s="15">
        <v>46306</v>
      </c>
      <c r="AQ13" s="17">
        <v>46320</v>
      </c>
      <c r="AR13" s="17">
        <f>AQ13+7</f>
        <v>46327</v>
      </c>
      <c r="AS13" s="17">
        <f>AR13+7</f>
        <v>46334</v>
      </c>
      <c r="AT13" s="17">
        <f>AS13+7</f>
        <v>46341</v>
      </c>
      <c r="AU13" s="17">
        <f>AT13+7</f>
        <v>46348</v>
      </c>
      <c r="AV13" s="17">
        <f>AU13+7</f>
        <v>46355</v>
      </c>
      <c r="AW13" s="11"/>
      <c r="AX13" s="36" t="s">
        <v>52</v>
      </c>
      <c r="AY13" s="36" t="s">
        <v>52</v>
      </c>
      <c r="AZ13" s="36" t="s">
        <v>53</v>
      </c>
    </row>
    <row r="14" spans="1:52" ht="14.5" x14ac:dyDescent="0.35">
      <c r="A14" s="2" t="s">
        <v>90</v>
      </c>
      <c r="B14" s="18">
        <f t="shared" ref="B14:B22" si="8">SUM(D14:AV14)</f>
        <v>19.795000000000002</v>
      </c>
      <c r="C14" s="18">
        <f t="shared" ref="C14:C22" si="9">B14-D14-E14-G14-J14-M14-O14-S14-W14-AA14-AE14-AH14-AK14-AL14-AM14-AO14-AH14-AQ14-AR14-AS14-AT14-AU14-AV14</f>
        <v>16.795000000000002</v>
      </c>
      <c r="D14" s="18"/>
      <c r="E14" s="18">
        <v>3</v>
      </c>
      <c r="F14" s="1">
        <v>1.93</v>
      </c>
      <c r="H14" s="69"/>
      <c r="I14" s="1">
        <v>2.4700000000000002</v>
      </c>
      <c r="K14" s="1">
        <v>3</v>
      </c>
      <c r="N14" s="1">
        <v>2</v>
      </c>
      <c r="P14" s="6">
        <v>2.4649999999999999</v>
      </c>
      <c r="Q14" s="6" t="s">
        <v>83</v>
      </c>
      <c r="R14" s="1">
        <v>3</v>
      </c>
      <c r="T14" s="1">
        <v>1.93</v>
      </c>
      <c r="X14" s="37"/>
      <c r="AA14" s="37"/>
      <c r="AQ14" s="4"/>
      <c r="AW14" s="2" t="s">
        <v>90</v>
      </c>
      <c r="AX14" s="1" t="str">
        <f t="shared" ref="AX14:AX22" si="10">IF(D14+E14+G14+J14+M14+O14+S14+AA14+AE14+AK14+AL14+AM14+AO14&gt;0,"Y","N")</f>
        <v>Y</v>
      </c>
      <c r="AY14" s="1" t="s">
        <v>58</v>
      </c>
      <c r="AZ14" s="1">
        <f t="shared" ref="AZ14:AZ22" si="11">COUNTA(D14:AV14)</f>
        <v>9</v>
      </c>
    </row>
    <row r="15" spans="1:52" ht="14.5" x14ac:dyDescent="0.35">
      <c r="A15" s="2" t="s">
        <v>81</v>
      </c>
      <c r="B15" s="18">
        <f t="shared" si="8"/>
        <v>16.492999999999999</v>
      </c>
      <c r="C15" s="18">
        <f t="shared" si="9"/>
        <v>16.492999999999999</v>
      </c>
      <c r="D15" s="18"/>
      <c r="E15" s="18"/>
      <c r="F15" s="1">
        <v>2.4700000000000002</v>
      </c>
      <c r="H15" s="70"/>
      <c r="I15" s="1">
        <v>3</v>
      </c>
      <c r="K15" s="1">
        <v>2.5499999999999998</v>
      </c>
      <c r="N15" s="6">
        <v>2.673</v>
      </c>
      <c r="P15" s="1">
        <v>2</v>
      </c>
      <c r="R15" s="1">
        <v>2.2999999999999998</v>
      </c>
      <c r="T15" s="1">
        <v>1.5</v>
      </c>
      <c r="W15" s="4"/>
      <c r="AB15" s="4"/>
      <c r="AC15" s="4"/>
      <c r="AQ15" s="4"/>
      <c r="AU15" s="4"/>
      <c r="AW15" s="72" t="s">
        <v>81</v>
      </c>
      <c r="AX15" s="1" t="str">
        <f t="shared" si="10"/>
        <v>N</v>
      </c>
      <c r="AY15" s="1" t="s">
        <v>58</v>
      </c>
      <c r="AZ15" s="1">
        <f t="shared" si="11"/>
        <v>7</v>
      </c>
    </row>
    <row r="16" spans="1:52" ht="14.5" x14ac:dyDescent="0.35">
      <c r="A16" s="2" t="s">
        <v>63</v>
      </c>
      <c r="B16" s="18">
        <f t="shared" si="8"/>
        <v>17.649999999999999</v>
      </c>
      <c r="C16" s="18">
        <f t="shared" si="9"/>
        <v>15.649999999999999</v>
      </c>
      <c r="D16" s="18"/>
      <c r="E16" s="18"/>
      <c r="F16" s="1">
        <v>3</v>
      </c>
      <c r="H16" s="69"/>
      <c r="I16" s="6">
        <v>2.5</v>
      </c>
      <c r="K16" s="1">
        <v>2</v>
      </c>
      <c r="O16" s="1">
        <v>2</v>
      </c>
      <c r="P16" s="1">
        <v>2.5499999999999998</v>
      </c>
      <c r="R16" s="1">
        <v>2.6</v>
      </c>
      <c r="T16" s="1">
        <v>3</v>
      </c>
      <c r="AC16" s="4"/>
      <c r="AJ16" s="4"/>
      <c r="AW16" s="2" t="s">
        <v>63</v>
      </c>
      <c r="AX16" s="1" t="str">
        <f t="shared" si="10"/>
        <v>Y</v>
      </c>
      <c r="AY16" s="1" t="s">
        <v>58</v>
      </c>
      <c r="AZ16" s="1">
        <f t="shared" si="11"/>
        <v>7</v>
      </c>
    </row>
    <row r="17" spans="1:52" ht="14.5" x14ac:dyDescent="0.35">
      <c r="A17" s="2" t="s">
        <v>65</v>
      </c>
      <c r="B17" s="18">
        <f t="shared" si="8"/>
        <v>13.17</v>
      </c>
      <c r="C17" s="18">
        <f t="shared" si="9"/>
        <v>13.17</v>
      </c>
      <c r="D17" s="18"/>
      <c r="E17" s="18"/>
      <c r="H17" s="69"/>
      <c r="K17" s="22"/>
      <c r="N17" s="1">
        <v>3</v>
      </c>
      <c r="O17" s="4"/>
      <c r="P17" s="1">
        <v>3</v>
      </c>
      <c r="Q17" s="1">
        <v>3</v>
      </c>
      <c r="R17" s="1">
        <v>1.7</v>
      </c>
      <c r="T17" s="1">
        <v>2.4700000000000002</v>
      </c>
      <c r="AT17" s="4"/>
      <c r="AW17" s="2" t="s">
        <v>65</v>
      </c>
      <c r="AX17" s="1" t="str">
        <f t="shared" si="10"/>
        <v>N</v>
      </c>
      <c r="AY17" s="1" t="s">
        <v>58</v>
      </c>
      <c r="AZ17" s="1">
        <f t="shared" si="11"/>
        <v>5</v>
      </c>
    </row>
    <row r="18" spans="1:52" ht="14.5" x14ac:dyDescent="0.35">
      <c r="A18" s="2" t="s">
        <v>69</v>
      </c>
      <c r="B18" s="18">
        <f t="shared" si="8"/>
        <v>10.875</v>
      </c>
      <c r="C18" s="18">
        <f t="shared" si="9"/>
        <v>10.875</v>
      </c>
      <c r="D18" s="18"/>
      <c r="E18" s="18"/>
      <c r="F18" s="1">
        <v>1.5</v>
      </c>
      <c r="H18" s="76"/>
      <c r="I18" s="1">
        <v>1.5</v>
      </c>
      <c r="K18" s="1">
        <v>1.5</v>
      </c>
      <c r="P18" s="1">
        <v>1.75</v>
      </c>
      <c r="Q18" s="1">
        <v>1.5</v>
      </c>
      <c r="R18" s="1">
        <v>1.5</v>
      </c>
      <c r="T18" s="6">
        <v>1.625</v>
      </c>
      <c r="X18" s="4"/>
      <c r="AF18" s="4"/>
      <c r="AJ18" s="18"/>
      <c r="AW18" s="2" t="s">
        <v>69</v>
      </c>
      <c r="AX18" s="1" t="str">
        <f t="shared" si="10"/>
        <v>N</v>
      </c>
      <c r="AY18" s="1" t="s">
        <v>58</v>
      </c>
      <c r="AZ18" s="1">
        <f t="shared" si="11"/>
        <v>7</v>
      </c>
    </row>
    <row r="19" spans="1:52" ht="14.5" x14ac:dyDescent="0.35">
      <c r="A19" s="2" t="s">
        <v>66</v>
      </c>
      <c r="B19" s="18">
        <f t="shared" si="8"/>
        <v>7.47</v>
      </c>
      <c r="C19" s="18">
        <f t="shared" si="9"/>
        <v>5.52</v>
      </c>
      <c r="D19" s="18"/>
      <c r="E19" s="18"/>
      <c r="F19" s="6">
        <v>1.84</v>
      </c>
      <c r="H19" s="76"/>
      <c r="I19" s="1">
        <v>1.93</v>
      </c>
      <c r="K19" s="1">
        <v>1.75</v>
      </c>
      <c r="M19" s="1">
        <v>1.95</v>
      </c>
      <c r="X19" s="4"/>
      <c r="AF19" s="4"/>
      <c r="AJ19" s="18"/>
      <c r="AS19" s="4"/>
      <c r="AW19" s="2" t="s">
        <v>66</v>
      </c>
      <c r="AX19" s="1" t="str">
        <f t="shared" si="10"/>
        <v>Y</v>
      </c>
      <c r="AY19" s="1" t="s">
        <v>58</v>
      </c>
      <c r="AZ19" s="1">
        <f t="shared" si="11"/>
        <v>4</v>
      </c>
    </row>
    <row r="20" spans="1:52" ht="14.5" x14ac:dyDescent="0.35">
      <c r="A20" s="2" t="s">
        <v>85</v>
      </c>
      <c r="B20" s="18">
        <f t="shared" si="8"/>
        <v>4</v>
      </c>
      <c r="C20" s="18">
        <f t="shared" si="9"/>
        <v>3</v>
      </c>
      <c r="D20" s="18"/>
      <c r="E20" s="18"/>
      <c r="F20" s="4"/>
      <c r="H20" s="76"/>
      <c r="N20" s="1">
        <v>1.5</v>
      </c>
      <c r="O20" s="1">
        <v>1</v>
      </c>
      <c r="P20" s="1">
        <v>1.5</v>
      </c>
      <c r="X20" s="4"/>
      <c r="AF20" s="4"/>
      <c r="AJ20" s="18"/>
      <c r="AS20" s="4"/>
      <c r="AW20" s="2" t="s">
        <v>85</v>
      </c>
      <c r="AX20" s="1" t="str">
        <f t="shared" si="10"/>
        <v>Y</v>
      </c>
      <c r="AY20" s="1" t="s">
        <v>58</v>
      </c>
      <c r="AZ20" s="1">
        <f t="shared" si="11"/>
        <v>3</v>
      </c>
    </row>
    <row r="21" spans="1:52" ht="14.5" x14ac:dyDescent="0.35">
      <c r="A21" s="2" t="s">
        <v>82</v>
      </c>
      <c r="B21" s="18">
        <f t="shared" si="8"/>
        <v>1.9</v>
      </c>
      <c r="C21" s="18">
        <f t="shared" si="9"/>
        <v>1.9</v>
      </c>
      <c r="D21" s="18"/>
      <c r="E21" s="18"/>
      <c r="F21" s="4"/>
      <c r="H21" s="76"/>
      <c r="R21" s="1">
        <v>1.9</v>
      </c>
      <c r="X21" s="4"/>
      <c r="AF21" s="4"/>
      <c r="AJ21" s="18"/>
      <c r="AS21" s="4"/>
      <c r="AW21" s="2" t="s">
        <v>82</v>
      </c>
      <c r="AX21" s="1" t="str">
        <f t="shared" si="10"/>
        <v>N</v>
      </c>
      <c r="AY21" s="1" t="s">
        <v>58</v>
      </c>
      <c r="AZ21" s="1">
        <f t="shared" si="11"/>
        <v>1</v>
      </c>
    </row>
    <row r="22" spans="1:52" ht="14.5" x14ac:dyDescent="0.35">
      <c r="A22" s="2" t="s">
        <v>86</v>
      </c>
      <c r="B22" s="18">
        <f t="shared" si="8"/>
        <v>3</v>
      </c>
      <c r="C22" s="18">
        <f t="shared" si="9"/>
        <v>0</v>
      </c>
      <c r="D22" s="18"/>
      <c r="E22" s="18"/>
      <c r="F22" s="4"/>
      <c r="H22" s="76"/>
      <c r="O22" s="1">
        <v>3</v>
      </c>
      <c r="X22" s="4"/>
      <c r="AF22" s="4"/>
      <c r="AJ22" s="18"/>
      <c r="AS22" s="4"/>
      <c r="AW22" s="2" t="s">
        <v>86</v>
      </c>
      <c r="AX22" s="1" t="str">
        <f t="shared" si="10"/>
        <v>Y</v>
      </c>
      <c r="AY22" s="1" t="s">
        <v>58</v>
      </c>
      <c r="AZ22" s="1">
        <f t="shared" si="11"/>
        <v>1</v>
      </c>
    </row>
    <row r="23" spans="1:52" ht="14.5" x14ac:dyDescent="0.35">
      <c r="H23" s="70" t="s">
        <v>84</v>
      </c>
      <c r="L23" s="1" t="s">
        <v>60</v>
      </c>
      <c r="AR23" s="74"/>
    </row>
    <row r="24" spans="1:52" s="4" customFormat="1" ht="14.5" x14ac:dyDescent="0.35">
      <c r="A24" s="10" t="s">
        <v>67</v>
      </c>
      <c r="B24" s="20" t="s">
        <v>3</v>
      </c>
      <c r="C24" s="20" t="s">
        <v>4</v>
      </c>
      <c r="D24" s="38" t="s">
        <v>5</v>
      </c>
      <c r="E24" s="12" t="s">
        <v>11</v>
      </c>
      <c r="F24" s="8" t="s">
        <v>6</v>
      </c>
      <c r="G24" s="31" t="s">
        <v>7</v>
      </c>
      <c r="H24" s="8" t="s">
        <v>8</v>
      </c>
      <c r="I24" s="8" t="s">
        <v>9</v>
      </c>
      <c r="J24" s="23" t="s">
        <v>10</v>
      </c>
      <c r="K24" s="8" t="s">
        <v>12</v>
      </c>
      <c r="L24" s="8" t="s">
        <v>13</v>
      </c>
      <c r="M24" s="31" t="s">
        <v>75</v>
      </c>
      <c r="N24" s="8" t="s">
        <v>14</v>
      </c>
      <c r="O24" s="23" t="s">
        <v>15</v>
      </c>
      <c r="P24" s="8" t="s">
        <v>16</v>
      </c>
      <c r="Q24" s="14" t="s">
        <v>17</v>
      </c>
      <c r="R24" s="8" t="s">
        <v>18</v>
      </c>
      <c r="S24" s="23" t="s">
        <v>19</v>
      </c>
      <c r="T24" s="8" t="s">
        <v>20</v>
      </c>
      <c r="U24" s="8" t="s">
        <v>21</v>
      </c>
      <c r="V24" s="8" t="s">
        <v>22</v>
      </c>
      <c r="W24" s="27" t="s">
        <v>23</v>
      </c>
      <c r="X24" s="8" t="s">
        <v>24</v>
      </c>
      <c r="Y24" s="27" t="s">
        <v>25</v>
      </c>
      <c r="Z24" s="8" t="s">
        <v>26</v>
      </c>
      <c r="AA24" s="30" t="s">
        <v>27</v>
      </c>
      <c r="AB24" s="8" t="s">
        <v>28</v>
      </c>
      <c r="AC24" s="14" t="s">
        <v>11</v>
      </c>
      <c r="AD24" s="8" t="s">
        <v>29</v>
      </c>
      <c r="AE24" s="12" t="s">
        <v>30</v>
      </c>
      <c r="AF24" s="8" t="s">
        <v>31</v>
      </c>
      <c r="AG24" s="14" t="s">
        <v>32</v>
      </c>
      <c r="AH24" s="14" t="s">
        <v>33</v>
      </c>
      <c r="AI24" s="8" t="s">
        <v>34</v>
      </c>
      <c r="AJ24" s="8" t="s">
        <v>35</v>
      </c>
      <c r="AK24" s="31" t="s">
        <v>36</v>
      </c>
      <c r="AL24" s="31" t="s">
        <v>37</v>
      </c>
      <c r="AM24" s="31" t="s">
        <v>38</v>
      </c>
      <c r="AN24" s="14" t="s">
        <v>40</v>
      </c>
      <c r="AO24" s="12" t="s">
        <v>39</v>
      </c>
      <c r="AP24" s="14" t="s">
        <v>41</v>
      </c>
      <c r="AQ24" s="16" t="s">
        <v>42</v>
      </c>
      <c r="AR24" s="16" t="s">
        <v>43</v>
      </c>
      <c r="AS24" s="16" t="s">
        <v>44</v>
      </c>
      <c r="AT24" s="16" t="s">
        <v>45</v>
      </c>
      <c r="AU24" s="16" t="s">
        <v>46</v>
      </c>
      <c r="AV24" s="16" t="s">
        <v>47</v>
      </c>
      <c r="AW24" s="10" t="s">
        <v>67</v>
      </c>
      <c r="AX24" s="36" t="s">
        <v>48</v>
      </c>
      <c r="AY24" s="36" t="s">
        <v>49</v>
      </c>
      <c r="AZ24" s="36" t="s">
        <v>50</v>
      </c>
    </row>
    <row r="25" spans="1:52" ht="14.5" x14ac:dyDescent="0.35">
      <c r="A25" s="11"/>
      <c r="B25" s="20" t="s">
        <v>51</v>
      </c>
      <c r="C25" s="20" t="s">
        <v>51</v>
      </c>
      <c r="D25" s="13">
        <v>46137</v>
      </c>
      <c r="E25" s="13">
        <v>46138</v>
      </c>
      <c r="F25" s="9">
        <v>46148</v>
      </c>
      <c r="G25" s="13">
        <v>46151</v>
      </c>
      <c r="H25" s="9">
        <v>46155</v>
      </c>
      <c r="I25" s="9">
        <v>46162</v>
      </c>
      <c r="J25" s="13">
        <v>46165</v>
      </c>
      <c r="K25" s="9">
        <v>46169</v>
      </c>
      <c r="L25" s="9">
        <v>46176</v>
      </c>
      <c r="M25" s="13">
        <v>46178</v>
      </c>
      <c r="N25" s="9">
        <v>46183</v>
      </c>
      <c r="O25" s="13">
        <v>46186</v>
      </c>
      <c r="P25" s="9">
        <v>46190</v>
      </c>
      <c r="Q25" s="15">
        <v>46193</v>
      </c>
      <c r="R25" s="9">
        <v>46197</v>
      </c>
      <c r="S25" s="13">
        <v>46199</v>
      </c>
      <c r="T25" s="9">
        <v>46204</v>
      </c>
      <c r="U25" s="9">
        <v>46211</v>
      </c>
      <c r="V25" s="9">
        <v>46218</v>
      </c>
      <c r="W25" s="15">
        <v>46222</v>
      </c>
      <c r="X25" s="9">
        <v>46225</v>
      </c>
      <c r="Y25" s="15">
        <v>46228</v>
      </c>
      <c r="Z25" s="9">
        <v>46232</v>
      </c>
      <c r="AA25" s="13">
        <v>46234</v>
      </c>
      <c r="AB25" s="9">
        <v>46239</v>
      </c>
      <c r="AC25" s="15">
        <v>46243</v>
      </c>
      <c r="AD25" s="9">
        <v>46246</v>
      </c>
      <c r="AE25" s="13">
        <v>46249</v>
      </c>
      <c r="AF25" s="9">
        <v>46253</v>
      </c>
      <c r="AG25" s="15">
        <v>46256</v>
      </c>
      <c r="AH25" s="15">
        <v>46257</v>
      </c>
      <c r="AI25" s="9">
        <v>46260</v>
      </c>
      <c r="AJ25" s="9">
        <v>46267</v>
      </c>
      <c r="AK25" s="13">
        <v>46277</v>
      </c>
      <c r="AL25" s="13">
        <v>46278</v>
      </c>
      <c r="AM25" s="13">
        <v>46278</v>
      </c>
      <c r="AN25" s="15">
        <v>46285</v>
      </c>
      <c r="AO25" s="13">
        <v>46291</v>
      </c>
      <c r="AP25" s="15">
        <v>46306</v>
      </c>
      <c r="AQ25" s="17">
        <v>46320</v>
      </c>
      <c r="AR25" s="17">
        <f>AQ25+7</f>
        <v>46327</v>
      </c>
      <c r="AS25" s="17">
        <f>AR25+7</f>
        <v>46334</v>
      </c>
      <c r="AT25" s="17">
        <f>AS25+7</f>
        <v>46341</v>
      </c>
      <c r="AU25" s="17">
        <f>AT25+7</f>
        <v>46348</v>
      </c>
      <c r="AV25" s="17">
        <f>AU25+7</f>
        <v>46355</v>
      </c>
      <c r="AW25" s="11"/>
      <c r="AX25" s="36" t="s">
        <v>52</v>
      </c>
      <c r="AY25" s="36" t="s">
        <v>52</v>
      </c>
      <c r="AZ25" s="36" t="s">
        <v>53</v>
      </c>
    </row>
    <row r="26" spans="1:52" ht="14.5" x14ac:dyDescent="0.35">
      <c r="A26" s="2" t="s">
        <v>74</v>
      </c>
      <c r="B26" s="18">
        <f t="shared" ref="B26" si="12">SUM(D26:AV26)</f>
        <v>7.5</v>
      </c>
      <c r="C26" s="18">
        <f t="shared" ref="C26" si="13">B26-D26-E26-G26-J26-M26-O26-S26-W26-AA26-AE26-AH26-AK26-AL26-AM26-AO26-AH26-AQ26-AR26-AS26-AT26-AU26-AV26</f>
        <v>7.5</v>
      </c>
      <c r="D26" s="1"/>
      <c r="E26" s="1"/>
      <c r="N26" s="1">
        <v>1.5</v>
      </c>
      <c r="P26" s="1">
        <v>1.5</v>
      </c>
      <c r="Q26" s="1">
        <v>1.5</v>
      </c>
      <c r="R26" s="1">
        <v>1.5</v>
      </c>
      <c r="T26" s="1">
        <v>1.5</v>
      </c>
      <c r="AD26" s="4"/>
      <c r="AW26" s="2" t="s">
        <v>74</v>
      </c>
      <c r="AX26" s="1" t="str">
        <f t="shared" ref="AX26" si="14">IF(D26+E26+G26+J26+M26+O26+S26+AA26+AE26+AK26+AL26+AM26+AO26&gt;0,"Y","N")</f>
        <v>N</v>
      </c>
      <c r="AY26" s="1" t="s">
        <v>58</v>
      </c>
      <c r="AZ26" s="1">
        <f>COUNTA(D26:AV26)</f>
        <v>5</v>
      </c>
    </row>
    <row r="27" spans="1:52" ht="14.5" x14ac:dyDescent="0.35">
      <c r="B27" s="18"/>
      <c r="C27" s="18"/>
      <c r="D27" s="1"/>
      <c r="E27" s="1"/>
      <c r="AD27" s="4"/>
    </row>
    <row r="28" spans="1:52" s="4" customFormat="1" ht="14.5" x14ac:dyDescent="0.35">
      <c r="A28" s="10" t="s">
        <v>61</v>
      </c>
      <c r="B28" s="20" t="s">
        <v>3</v>
      </c>
      <c r="C28" s="20" t="s">
        <v>4</v>
      </c>
      <c r="D28" s="38" t="s">
        <v>5</v>
      </c>
      <c r="E28" s="12" t="s">
        <v>11</v>
      </c>
      <c r="F28" s="8" t="s">
        <v>6</v>
      </c>
      <c r="G28" s="31" t="s">
        <v>7</v>
      </c>
      <c r="H28" s="8" t="s">
        <v>8</v>
      </c>
      <c r="I28" s="8" t="s">
        <v>9</v>
      </c>
      <c r="J28" s="23" t="s">
        <v>10</v>
      </c>
      <c r="K28" s="8" t="s">
        <v>12</v>
      </c>
      <c r="L28" s="8" t="s">
        <v>13</v>
      </c>
      <c r="M28" s="31" t="s">
        <v>75</v>
      </c>
      <c r="N28" s="8" t="s">
        <v>14</v>
      </c>
      <c r="O28" s="23" t="s">
        <v>15</v>
      </c>
      <c r="P28" s="8" t="s">
        <v>16</v>
      </c>
      <c r="Q28" s="14" t="s">
        <v>17</v>
      </c>
      <c r="R28" s="8" t="s">
        <v>18</v>
      </c>
      <c r="S28" s="23" t="s">
        <v>19</v>
      </c>
      <c r="T28" s="8" t="s">
        <v>20</v>
      </c>
      <c r="U28" s="8" t="s">
        <v>21</v>
      </c>
      <c r="V28" s="8" t="s">
        <v>22</v>
      </c>
      <c r="W28" s="27" t="s">
        <v>23</v>
      </c>
      <c r="X28" s="8" t="s">
        <v>24</v>
      </c>
      <c r="Y28" s="27" t="s">
        <v>25</v>
      </c>
      <c r="Z28" s="8" t="s">
        <v>26</v>
      </c>
      <c r="AA28" s="30" t="s">
        <v>27</v>
      </c>
      <c r="AB28" s="8" t="s">
        <v>28</v>
      </c>
      <c r="AC28" s="14" t="s">
        <v>11</v>
      </c>
      <c r="AD28" s="8" t="s">
        <v>29</v>
      </c>
      <c r="AE28" s="12" t="s">
        <v>30</v>
      </c>
      <c r="AF28" s="8" t="s">
        <v>31</v>
      </c>
      <c r="AG28" s="14" t="s">
        <v>32</v>
      </c>
      <c r="AH28" s="14" t="s">
        <v>33</v>
      </c>
      <c r="AI28" s="8" t="s">
        <v>34</v>
      </c>
      <c r="AJ28" s="8" t="s">
        <v>35</v>
      </c>
      <c r="AK28" s="31" t="s">
        <v>36</v>
      </c>
      <c r="AL28" s="31" t="s">
        <v>37</v>
      </c>
      <c r="AM28" s="31" t="s">
        <v>38</v>
      </c>
      <c r="AN28" s="14" t="s">
        <v>40</v>
      </c>
      <c r="AO28" s="12" t="s">
        <v>39</v>
      </c>
      <c r="AP28" s="14" t="s">
        <v>41</v>
      </c>
      <c r="AQ28" s="16" t="s">
        <v>42</v>
      </c>
      <c r="AR28" s="16" t="s">
        <v>43</v>
      </c>
      <c r="AS28" s="16" t="s">
        <v>44</v>
      </c>
      <c r="AT28" s="16" t="s">
        <v>45</v>
      </c>
      <c r="AU28" s="16" t="s">
        <v>46</v>
      </c>
      <c r="AV28" s="16" t="s">
        <v>47</v>
      </c>
      <c r="AW28" s="10" t="s">
        <v>67</v>
      </c>
      <c r="AX28" s="36" t="s">
        <v>48</v>
      </c>
      <c r="AY28" s="36" t="s">
        <v>49</v>
      </c>
      <c r="AZ28" s="36" t="s">
        <v>50</v>
      </c>
    </row>
    <row r="29" spans="1:52" ht="14.5" x14ac:dyDescent="0.35">
      <c r="A29" s="11"/>
      <c r="B29" s="20" t="s">
        <v>51</v>
      </c>
      <c r="C29" s="20" t="s">
        <v>51</v>
      </c>
      <c r="D29" s="13">
        <v>46137</v>
      </c>
      <c r="E29" s="13">
        <v>46138</v>
      </c>
      <c r="F29" s="9">
        <v>46148</v>
      </c>
      <c r="G29" s="13">
        <v>46151</v>
      </c>
      <c r="H29" s="9">
        <v>46155</v>
      </c>
      <c r="I29" s="9">
        <v>46162</v>
      </c>
      <c r="J29" s="13">
        <v>46165</v>
      </c>
      <c r="K29" s="9">
        <v>46169</v>
      </c>
      <c r="L29" s="9">
        <v>46176</v>
      </c>
      <c r="M29" s="13">
        <v>46178</v>
      </c>
      <c r="N29" s="9">
        <v>46183</v>
      </c>
      <c r="O29" s="13">
        <v>46186</v>
      </c>
      <c r="P29" s="9">
        <v>46190</v>
      </c>
      <c r="Q29" s="15">
        <v>46193</v>
      </c>
      <c r="R29" s="9">
        <v>46197</v>
      </c>
      <c r="S29" s="13">
        <v>46199</v>
      </c>
      <c r="T29" s="9">
        <v>46204</v>
      </c>
      <c r="U29" s="9">
        <v>46211</v>
      </c>
      <c r="V29" s="9">
        <v>46218</v>
      </c>
      <c r="W29" s="15">
        <v>46222</v>
      </c>
      <c r="X29" s="9">
        <v>46225</v>
      </c>
      <c r="Y29" s="15">
        <v>46228</v>
      </c>
      <c r="Z29" s="9">
        <v>46232</v>
      </c>
      <c r="AA29" s="13">
        <v>46234</v>
      </c>
      <c r="AB29" s="9">
        <v>46239</v>
      </c>
      <c r="AC29" s="15">
        <v>46243</v>
      </c>
      <c r="AD29" s="9">
        <v>46246</v>
      </c>
      <c r="AE29" s="13">
        <v>46249</v>
      </c>
      <c r="AF29" s="9">
        <v>46253</v>
      </c>
      <c r="AG29" s="15">
        <v>46256</v>
      </c>
      <c r="AH29" s="15">
        <v>46257</v>
      </c>
      <c r="AI29" s="9">
        <v>46260</v>
      </c>
      <c r="AJ29" s="9">
        <v>46267</v>
      </c>
      <c r="AK29" s="13">
        <v>46277</v>
      </c>
      <c r="AL29" s="13">
        <v>46278</v>
      </c>
      <c r="AM29" s="13">
        <v>46278</v>
      </c>
      <c r="AN29" s="15">
        <v>46285</v>
      </c>
      <c r="AO29" s="13">
        <v>46291</v>
      </c>
      <c r="AP29" s="15">
        <v>46306</v>
      </c>
      <c r="AQ29" s="17">
        <v>46320</v>
      </c>
      <c r="AR29" s="17">
        <f>AQ29+7</f>
        <v>46327</v>
      </c>
      <c r="AS29" s="17">
        <f>AR29+7</f>
        <v>46334</v>
      </c>
      <c r="AT29" s="17">
        <f>AS29+7</f>
        <v>46341</v>
      </c>
      <c r="AU29" s="17">
        <f>AT29+7</f>
        <v>46348</v>
      </c>
      <c r="AV29" s="17">
        <f>AU29+7</f>
        <v>46355</v>
      </c>
      <c r="AW29" s="11"/>
      <c r="AX29" s="36" t="s">
        <v>52</v>
      </c>
      <c r="AY29" s="36" t="s">
        <v>52</v>
      </c>
      <c r="AZ29" s="36" t="s">
        <v>53</v>
      </c>
    </row>
    <row r="30" spans="1:52" ht="14.5" x14ac:dyDescent="0.35">
      <c r="A30" s="2" t="s">
        <v>88</v>
      </c>
      <c r="B30" s="18">
        <f>SUM(D30:AV30)</f>
        <v>1.7</v>
      </c>
      <c r="C30" s="18">
        <f>B30-D30-E30-G30-J30-M30-O30-S30-W30-AA30-AE30-AH30-AK30-AL30-AM30-AO30-AH30-AQ30-AR30-AS30-AT30-AU30-AV30</f>
        <v>0</v>
      </c>
      <c r="D30" s="37"/>
      <c r="E30" s="37"/>
      <c r="F30" s="37"/>
      <c r="H30" s="22"/>
      <c r="J30" s="84">
        <v>1.7</v>
      </c>
      <c r="L30" s="4"/>
      <c r="M30" s="18"/>
      <c r="P30" s="18"/>
      <c r="T30" s="18"/>
      <c r="AW30" s="2" t="s">
        <v>88</v>
      </c>
      <c r="AX30" s="1" t="str">
        <f>IF(D30+E30+G30+J30+M30+O30+S30+AA30+AE30+AK30+AL30+AM30+AO30&gt;0,"Y","N")</f>
        <v>Y</v>
      </c>
      <c r="AY30" s="1" t="s">
        <v>58</v>
      </c>
      <c r="AZ30" s="1">
        <f>COUNTA(D30:AV30)</f>
        <v>1</v>
      </c>
    </row>
    <row r="31" spans="1:52" ht="14.5" x14ac:dyDescent="0.35">
      <c r="A31" s="2" t="s">
        <v>89</v>
      </c>
      <c r="B31" s="18">
        <f>SUM(D31:AV31)</f>
        <v>1.5</v>
      </c>
      <c r="C31" s="18">
        <f>B31-D31-E31-G31-J31-M31-O31-S31-W31-AA31-AE31-AH31-AK31-AL31-AM31-AO31-AH31-AQ31-AR31-AS31-AT31-AU31-AV31</f>
        <v>0</v>
      </c>
      <c r="D31" s="37"/>
      <c r="E31" s="37"/>
      <c r="F31" s="18"/>
      <c r="H31" s="22"/>
      <c r="J31" s="84">
        <v>1.5</v>
      </c>
      <c r="K31" s="4"/>
      <c r="L31" s="4"/>
      <c r="M31" s="18"/>
      <c r="P31" s="18"/>
      <c r="T31" s="18"/>
      <c r="AW31" s="2" t="s">
        <v>89</v>
      </c>
      <c r="AX31" s="1" t="str">
        <f>IF(D31+E31+G31+J31+M31+O31+S31+AA31+AE31+AK31+AL31+AM31+AO31&gt;0,"Y","N")</f>
        <v>Y</v>
      </c>
      <c r="AY31" s="1" t="s">
        <v>58</v>
      </c>
      <c r="AZ31" s="1">
        <f>COUNTA(D31:AV31)</f>
        <v>1</v>
      </c>
    </row>
    <row r="32" spans="1:52" ht="14.5" x14ac:dyDescent="0.35">
      <c r="B32" s="18"/>
      <c r="C32" s="18"/>
      <c r="D32" s="1"/>
      <c r="E32" s="1"/>
      <c r="G32" s="84"/>
      <c r="H32" s="84"/>
      <c r="I32" s="84"/>
      <c r="J32" s="84" t="s">
        <v>92</v>
      </c>
      <c r="K32" s="84"/>
      <c r="L32" s="84"/>
      <c r="M32" s="84"/>
      <c r="AW32" s="1"/>
    </row>
    <row r="33" spans="1:52" ht="14.5" x14ac:dyDescent="0.35">
      <c r="B33" s="18"/>
      <c r="C33" s="18"/>
      <c r="D33" s="18"/>
      <c r="E33" s="18"/>
      <c r="H33" s="1" t="s">
        <v>60</v>
      </c>
      <c r="L33" s="1" t="s">
        <v>60</v>
      </c>
      <c r="P33" s="4"/>
      <c r="U33" s="37"/>
      <c r="Y33" s="37"/>
      <c r="AR33" s="74"/>
    </row>
    <row r="34" spans="1:52" s="4" customFormat="1" ht="14.5" x14ac:dyDescent="0.35">
      <c r="A34" s="7" t="s">
        <v>70</v>
      </c>
      <c r="B34" s="20" t="s">
        <v>3</v>
      </c>
      <c r="C34" s="20" t="s">
        <v>4</v>
      </c>
      <c r="D34" s="38" t="s">
        <v>5</v>
      </c>
      <c r="E34" s="12" t="s">
        <v>11</v>
      </c>
      <c r="F34" s="8" t="s">
        <v>6</v>
      </c>
      <c r="G34" s="31" t="s">
        <v>7</v>
      </c>
      <c r="H34" s="8" t="s">
        <v>8</v>
      </c>
      <c r="I34" s="8" t="s">
        <v>9</v>
      </c>
      <c r="J34" s="23" t="s">
        <v>10</v>
      </c>
      <c r="K34" s="8" t="s">
        <v>12</v>
      </c>
      <c r="L34" s="8" t="s">
        <v>13</v>
      </c>
      <c r="M34" s="31" t="s">
        <v>75</v>
      </c>
      <c r="N34" s="8" t="s">
        <v>14</v>
      </c>
      <c r="O34" s="23" t="s">
        <v>15</v>
      </c>
      <c r="P34" s="8" t="s">
        <v>16</v>
      </c>
      <c r="Q34" s="14" t="s">
        <v>17</v>
      </c>
      <c r="R34" s="8" t="s">
        <v>18</v>
      </c>
      <c r="S34" s="23" t="s">
        <v>19</v>
      </c>
      <c r="T34" s="8" t="s">
        <v>20</v>
      </c>
      <c r="U34" s="8" t="s">
        <v>21</v>
      </c>
      <c r="V34" s="8" t="s">
        <v>22</v>
      </c>
      <c r="W34" s="27" t="s">
        <v>23</v>
      </c>
      <c r="X34" s="8" t="s">
        <v>24</v>
      </c>
      <c r="Y34" s="27" t="s">
        <v>25</v>
      </c>
      <c r="Z34" s="8" t="s">
        <v>26</v>
      </c>
      <c r="AA34" s="30" t="s">
        <v>27</v>
      </c>
      <c r="AB34" s="8" t="s">
        <v>28</v>
      </c>
      <c r="AC34" s="14" t="s">
        <v>11</v>
      </c>
      <c r="AD34" s="8" t="s">
        <v>29</v>
      </c>
      <c r="AE34" s="12" t="s">
        <v>30</v>
      </c>
      <c r="AF34" s="8" t="s">
        <v>31</v>
      </c>
      <c r="AG34" s="14" t="s">
        <v>32</v>
      </c>
      <c r="AH34" s="14" t="s">
        <v>33</v>
      </c>
      <c r="AI34" s="8" t="s">
        <v>34</v>
      </c>
      <c r="AJ34" s="8" t="s">
        <v>35</v>
      </c>
      <c r="AK34" s="31" t="s">
        <v>36</v>
      </c>
      <c r="AL34" s="31" t="s">
        <v>37</v>
      </c>
      <c r="AM34" s="31" t="s">
        <v>38</v>
      </c>
      <c r="AN34" s="14" t="s">
        <v>40</v>
      </c>
      <c r="AO34" s="12" t="s">
        <v>39</v>
      </c>
      <c r="AP34" s="14" t="s">
        <v>41</v>
      </c>
      <c r="AQ34" s="16" t="s">
        <v>42</v>
      </c>
      <c r="AR34" s="16" t="s">
        <v>43</v>
      </c>
      <c r="AS34" s="16" t="s">
        <v>44</v>
      </c>
      <c r="AT34" s="16" t="s">
        <v>45</v>
      </c>
      <c r="AU34" s="16" t="s">
        <v>46</v>
      </c>
      <c r="AV34" s="16" t="s">
        <v>47</v>
      </c>
      <c r="AW34" s="7" t="s">
        <v>70</v>
      </c>
      <c r="AX34" s="36"/>
      <c r="AY34" s="36"/>
    </row>
    <row r="35" spans="1:52" s="3" customFormat="1" ht="14.5" x14ac:dyDescent="0.35">
      <c r="A35" s="7"/>
      <c r="B35" s="20" t="s">
        <v>51</v>
      </c>
      <c r="C35" s="20" t="s">
        <v>51</v>
      </c>
      <c r="D35" s="13">
        <v>46137</v>
      </c>
      <c r="E35" s="13">
        <v>46138</v>
      </c>
      <c r="F35" s="9">
        <v>46148</v>
      </c>
      <c r="G35" s="13">
        <v>46151</v>
      </c>
      <c r="H35" s="9">
        <v>46155</v>
      </c>
      <c r="I35" s="9">
        <v>46162</v>
      </c>
      <c r="J35" s="13">
        <v>46165</v>
      </c>
      <c r="K35" s="9">
        <v>46169</v>
      </c>
      <c r="L35" s="9">
        <v>46176</v>
      </c>
      <c r="M35" s="13">
        <v>46178</v>
      </c>
      <c r="N35" s="9">
        <v>46183</v>
      </c>
      <c r="O35" s="13">
        <v>46186</v>
      </c>
      <c r="P35" s="9">
        <v>46190</v>
      </c>
      <c r="Q35" s="15">
        <v>46193</v>
      </c>
      <c r="R35" s="9">
        <v>46197</v>
      </c>
      <c r="S35" s="13">
        <v>46199</v>
      </c>
      <c r="T35" s="9">
        <v>46204</v>
      </c>
      <c r="U35" s="9">
        <v>46211</v>
      </c>
      <c r="V35" s="9">
        <v>46218</v>
      </c>
      <c r="W35" s="15">
        <v>46222</v>
      </c>
      <c r="X35" s="9">
        <v>46225</v>
      </c>
      <c r="Y35" s="15">
        <v>46228</v>
      </c>
      <c r="Z35" s="9">
        <v>46232</v>
      </c>
      <c r="AA35" s="13">
        <v>46234</v>
      </c>
      <c r="AB35" s="9">
        <v>46239</v>
      </c>
      <c r="AC35" s="15">
        <v>46243</v>
      </c>
      <c r="AD35" s="9">
        <v>46246</v>
      </c>
      <c r="AE35" s="13">
        <v>46249</v>
      </c>
      <c r="AF35" s="9">
        <v>46253</v>
      </c>
      <c r="AG35" s="15">
        <v>46256</v>
      </c>
      <c r="AH35" s="15">
        <v>46257</v>
      </c>
      <c r="AI35" s="9">
        <v>46260</v>
      </c>
      <c r="AJ35" s="9">
        <v>46267</v>
      </c>
      <c r="AK35" s="13">
        <v>46277</v>
      </c>
      <c r="AL35" s="13">
        <v>46278</v>
      </c>
      <c r="AM35" s="13">
        <v>46278</v>
      </c>
      <c r="AN35" s="15">
        <v>46285</v>
      </c>
      <c r="AO35" s="13">
        <v>46291</v>
      </c>
      <c r="AP35" s="15">
        <v>46306</v>
      </c>
      <c r="AQ35" s="17">
        <v>46320</v>
      </c>
      <c r="AR35" s="17">
        <f>AQ35+7</f>
        <v>46327</v>
      </c>
      <c r="AS35" s="17">
        <f>AR35+7</f>
        <v>46334</v>
      </c>
      <c r="AT35" s="17">
        <f>AS35+7</f>
        <v>46341</v>
      </c>
      <c r="AU35" s="17">
        <f>AT35+7</f>
        <v>46348</v>
      </c>
      <c r="AV35" s="17">
        <f>AU35+7</f>
        <v>46355</v>
      </c>
      <c r="AW35" s="7"/>
      <c r="AX35" s="36"/>
      <c r="AY35" s="36"/>
    </row>
    <row r="36" spans="1:52" ht="14.5" x14ac:dyDescent="0.35">
      <c r="A36" s="2" t="s">
        <v>65</v>
      </c>
      <c r="B36" s="18">
        <f t="shared" ref="B36:B44" si="15">SUM(D36:AV36)</f>
        <v>5.4700000000000006</v>
      </c>
      <c r="C36" s="18">
        <f t="shared" ref="C36:C44" si="16">B36-D36-E36-G36-J36-M36-O36-S36-W36-AA36-AE36-AH36-AK36-AL36-AM36-AO36-AH36-AQ36-AR36-AS36-AT36-AU36-AV36</f>
        <v>5.4700000000000006</v>
      </c>
      <c r="D36" s="18"/>
      <c r="E36" s="18"/>
      <c r="P36" s="4"/>
      <c r="Q36" s="1">
        <v>2.4700000000000002</v>
      </c>
      <c r="T36" s="1">
        <v>3</v>
      </c>
      <c r="AC36" s="4"/>
      <c r="AW36" s="2" t="s">
        <v>65</v>
      </c>
    </row>
    <row r="37" spans="1:52" ht="14.5" x14ac:dyDescent="0.35">
      <c r="A37" s="2" t="s">
        <v>55</v>
      </c>
      <c r="B37" s="18">
        <f t="shared" si="15"/>
        <v>4</v>
      </c>
      <c r="C37" s="18">
        <f t="shared" si="16"/>
        <v>4</v>
      </c>
      <c r="D37" s="18"/>
      <c r="E37" s="18"/>
      <c r="N37" s="1">
        <v>3</v>
      </c>
      <c r="T37" s="1">
        <v>1</v>
      </c>
      <c r="AC37" s="4"/>
      <c r="AW37" s="2" t="s">
        <v>55</v>
      </c>
    </row>
    <row r="38" spans="1:52" ht="14.5" x14ac:dyDescent="0.35">
      <c r="A38" s="2" t="s">
        <v>57</v>
      </c>
      <c r="B38" s="18">
        <f t="shared" si="15"/>
        <v>5</v>
      </c>
      <c r="C38" s="18">
        <f t="shared" si="16"/>
        <v>3.5</v>
      </c>
      <c r="D38" s="18"/>
      <c r="E38" s="18"/>
      <c r="J38" s="1">
        <v>1.5</v>
      </c>
      <c r="P38" s="4"/>
      <c r="Q38" s="1">
        <v>1.5</v>
      </c>
      <c r="R38" s="1">
        <v>2</v>
      </c>
      <c r="AC38" s="4"/>
      <c r="AW38" s="2" t="s">
        <v>57</v>
      </c>
    </row>
    <row r="39" spans="1:52" ht="14.5" x14ac:dyDescent="0.35">
      <c r="A39" s="2" t="s">
        <v>64</v>
      </c>
      <c r="B39" s="18">
        <f t="shared" si="15"/>
        <v>3</v>
      </c>
      <c r="C39" s="18">
        <f t="shared" si="16"/>
        <v>3</v>
      </c>
      <c r="D39" s="18"/>
      <c r="E39" s="18"/>
      <c r="P39" s="4"/>
      <c r="R39" s="1">
        <v>3</v>
      </c>
      <c r="AC39" s="4"/>
      <c r="AW39" s="2" t="s">
        <v>64</v>
      </c>
    </row>
    <row r="40" spans="1:52" ht="14.5" x14ac:dyDescent="0.35">
      <c r="A40" s="2" t="s">
        <v>85</v>
      </c>
      <c r="B40" s="18">
        <f t="shared" si="15"/>
        <v>3</v>
      </c>
      <c r="C40" s="18">
        <f t="shared" si="16"/>
        <v>3</v>
      </c>
      <c r="D40" s="18"/>
      <c r="E40" s="18"/>
      <c r="N40" s="1">
        <v>1.5</v>
      </c>
      <c r="P40" s="1">
        <v>1.5</v>
      </c>
      <c r="AC40" s="4"/>
      <c r="AW40" s="2" t="s">
        <v>85</v>
      </c>
    </row>
    <row r="41" spans="1:52" ht="14.5" x14ac:dyDescent="0.35">
      <c r="A41" s="2" t="s">
        <v>54</v>
      </c>
      <c r="B41" s="18">
        <f t="shared" si="15"/>
        <v>3</v>
      </c>
      <c r="C41" s="18">
        <f t="shared" si="16"/>
        <v>3</v>
      </c>
      <c r="D41" s="18"/>
      <c r="E41" s="18"/>
      <c r="Q41" s="1">
        <v>3</v>
      </c>
      <c r="AW41" s="2" t="s">
        <v>54</v>
      </c>
    </row>
    <row r="42" spans="1:52" ht="14.5" x14ac:dyDescent="0.35">
      <c r="A42" s="2" t="s">
        <v>69</v>
      </c>
      <c r="B42" s="18">
        <f t="shared" si="15"/>
        <v>1.93</v>
      </c>
      <c r="C42" s="18">
        <f t="shared" si="16"/>
        <v>1.93</v>
      </c>
      <c r="D42" s="18"/>
      <c r="E42" s="18"/>
      <c r="P42" s="4"/>
      <c r="Q42" s="1">
        <v>1.93</v>
      </c>
      <c r="AC42" s="4"/>
      <c r="AW42" s="2" t="s">
        <v>69</v>
      </c>
    </row>
    <row r="43" spans="1:52" ht="14.5" x14ac:dyDescent="0.35">
      <c r="A43" s="2" t="s">
        <v>59</v>
      </c>
      <c r="B43" s="18">
        <f t="shared" si="15"/>
        <v>1.5</v>
      </c>
      <c r="C43" s="18">
        <f t="shared" si="16"/>
        <v>1.5</v>
      </c>
      <c r="D43" s="18"/>
      <c r="E43" s="18"/>
      <c r="P43" s="4"/>
      <c r="R43" s="1">
        <v>1.5</v>
      </c>
      <c r="AC43" s="4"/>
      <c r="AW43" s="2" t="s">
        <v>59</v>
      </c>
    </row>
    <row r="44" spans="1:52" ht="14.5" x14ac:dyDescent="0.35">
      <c r="A44" s="2" t="s">
        <v>62</v>
      </c>
      <c r="B44" s="18">
        <f t="shared" si="15"/>
        <v>1.7</v>
      </c>
      <c r="C44" s="18">
        <f t="shared" si="16"/>
        <v>0</v>
      </c>
      <c r="D44" s="18"/>
      <c r="E44" s="18"/>
      <c r="J44" s="1">
        <v>1.7</v>
      </c>
      <c r="P44" s="4"/>
      <c r="AC44" s="4"/>
      <c r="AW44" s="2" t="s">
        <v>62</v>
      </c>
    </row>
    <row r="45" spans="1:52" ht="14.5" x14ac:dyDescent="0.35">
      <c r="B45" s="18"/>
      <c r="C45" s="18"/>
      <c r="D45" s="18"/>
      <c r="E45" s="18"/>
      <c r="H45" s="1" t="s">
        <v>60</v>
      </c>
      <c r="L45" s="1" t="s">
        <v>60</v>
      </c>
      <c r="AR45" s="74"/>
    </row>
    <row r="46" spans="1:52" s="4" customFormat="1" ht="14.5" x14ac:dyDescent="0.35">
      <c r="A46" s="10" t="s">
        <v>71</v>
      </c>
      <c r="B46" s="20" t="s">
        <v>3</v>
      </c>
      <c r="C46" s="20" t="s">
        <v>4</v>
      </c>
      <c r="D46" s="38" t="s">
        <v>5</v>
      </c>
      <c r="E46" s="12" t="s">
        <v>11</v>
      </c>
      <c r="F46" s="8" t="s">
        <v>6</v>
      </c>
      <c r="G46" s="31" t="s">
        <v>7</v>
      </c>
      <c r="H46" s="8" t="s">
        <v>8</v>
      </c>
      <c r="I46" s="8" t="s">
        <v>9</v>
      </c>
      <c r="J46" s="23" t="s">
        <v>10</v>
      </c>
      <c r="K46" s="8" t="s">
        <v>12</v>
      </c>
      <c r="L46" s="8" t="s">
        <v>13</v>
      </c>
      <c r="M46" s="31" t="s">
        <v>75</v>
      </c>
      <c r="N46" s="8" t="s">
        <v>14</v>
      </c>
      <c r="O46" s="23" t="s">
        <v>15</v>
      </c>
      <c r="P46" s="8" t="s">
        <v>16</v>
      </c>
      <c r="Q46" s="14" t="s">
        <v>17</v>
      </c>
      <c r="R46" s="8" t="s">
        <v>18</v>
      </c>
      <c r="S46" s="23" t="s">
        <v>19</v>
      </c>
      <c r="T46" s="8" t="s">
        <v>20</v>
      </c>
      <c r="U46" s="8" t="s">
        <v>21</v>
      </c>
      <c r="V46" s="8" t="s">
        <v>22</v>
      </c>
      <c r="W46" s="27" t="s">
        <v>23</v>
      </c>
      <c r="X46" s="8" t="s">
        <v>24</v>
      </c>
      <c r="Y46" s="27" t="s">
        <v>25</v>
      </c>
      <c r="Z46" s="8" t="s">
        <v>26</v>
      </c>
      <c r="AA46" s="30" t="s">
        <v>27</v>
      </c>
      <c r="AB46" s="8" t="s">
        <v>28</v>
      </c>
      <c r="AC46" s="14" t="s">
        <v>11</v>
      </c>
      <c r="AD46" s="8" t="s">
        <v>29</v>
      </c>
      <c r="AE46" s="12" t="s">
        <v>30</v>
      </c>
      <c r="AF46" s="8" t="s">
        <v>31</v>
      </c>
      <c r="AG46" s="14" t="s">
        <v>32</v>
      </c>
      <c r="AH46" s="14" t="s">
        <v>33</v>
      </c>
      <c r="AI46" s="8" t="s">
        <v>34</v>
      </c>
      <c r="AJ46" s="8" t="s">
        <v>35</v>
      </c>
      <c r="AK46" s="31" t="s">
        <v>36</v>
      </c>
      <c r="AL46" s="31" t="s">
        <v>37</v>
      </c>
      <c r="AM46" s="31" t="s">
        <v>38</v>
      </c>
      <c r="AN46" s="14" t="s">
        <v>40</v>
      </c>
      <c r="AO46" s="12" t="s">
        <v>39</v>
      </c>
      <c r="AP46" s="14" t="s">
        <v>41</v>
      </c>
      <c r="AQ46" s="16" t="s">
        <v>42</v>
      </c>
      <c r="AR46" s="16" t="s">
        <v>43</v>
      </c>
      <c r="AS46" s="16" t="s">
        <v>44</v>
      </c>
      <c r="AT46" s="16" t="s">
        <v>45</v>
      </c>
      <c r="AU46" s="16" t="s">
        <v>46</v>
      </c>
      <c r="AV46" s="16" t="s">
        <v>47</v>
      </c>
      <c r="AW46" s="10" t="s">
        <v>71</v>
      </c>
      <c r="AX46" s="36" t="s">
        <v>72</v>
      </c>
      <c r="AY46" s="36"/>
      <c r="AZ46" s="36" t="s">
        <v>50</v>
      </c>
    </row>
    <row r="47" spans="1:52" ht="14.5" x14ac:dyDescent="0.35">
      <c r="A47" s="10" t="s">
        <v>73</v>
      </c>
      <c r="B47" s="20" t="s">
        <v>51</v>
      </c>
      <c r="C47" s="20" t="s">
        <v>51</v>
      </c>
      <c r="D47" s="13">
        <v>46137</v>
      </c>
      <c r="E47" s="13">
        <v>46138</v>
      </c>
      <c r="F47" s="9">
        <v>46148</v>
      </c>
      <c r="G47" s="13">
        <v>46151</v>
      </c>
      <c r="H47" s="9">
        <v>46155</v>
      </c>
      <c r="I47" s="9">
        <v>46162</v>
      </c>
      <c r="J47" s="13">
        <v>46165</v>
      </c>
      <c r="K47" s="9">
        <v>46169</v>
      </c>
      <c r="L47" s="9">
        <v>46176</v>
      </c>
      <c r="M47" s="13">
        <v>46178</v>
      </c>
      <c r="N47" s="9">
        <v>46183</v>
      </c>
      <c r="O47" s="13">
        <v>46186</v>
      </c>
      <c r="P47" s="9">
        <v>46190</v>
      </c>
      <c r="Q47" s="15">
        <v>46193</v>
      </c>
      <c r="R47" s="9">
        <v>46197</v>
      </c>
      <c r="S47" s="13">
        <v>46199</v>
      </c>
      <c r="T47" s="9">
        <v>46204</v>
      </c>
      <c r="U47" s="9">
        <v>46211</v>
      </c>
      <c r="V47" s="9">
        <v>46218</v>
      </c>
      <c r="W47" s="15">
        <v>46222</v>
      </c>
      <c r="X47" s="9">
        <v>46225</v>
      </c>
      <c r="Y47" s="15">
        <v>46228</v>
      </c>
      <c r="Z47" s="9">
        <v>46232</v>
      </c>
      <c r="AA47" s="13">
        <v>46234</v>
      </c>
      <c r="AB47" s="9">
        <v>46239</v>
      </c>
      <c r="AC47" s="15">
        <v>46243</v>
      </c>
      <c r="AD47" s="9">
        <v>46246</v>
      </c>
      <c r="AE47" s="13">
        <v>46249</v>
      </c>
      <c r="AF47" s="9">
        <v>46253</v>
      </c>
      <c r="AG47" s="15">
        <v>46256</v>
      </c>
      <c r="AH47" s="15">
        <v>46257</v>
      </c>
      <c r="AI47" s="9">
        <v>46260</v>
      </c>
      <c r="AJ47" s="9">
        <v>46267</v>
      </c>
      <c r="AK47" s="13">
        <v>46277</v>
      </c>
      <c r="AL47" s="13">
        <v>46278</v>
      </c>
      <c r="AM47" s="13">
        <v>46278</v>
      </c>
      <c r="AN47" s="15">
        <v>46285</v>
      </c>
      <c r="AO47" s="13">
        <v>46291</v>
      </c>
      <c r="AP47" s="15">
        <v>46306</v>
      </c>
      <c r="AQ47" s="17">
        <v>46320</v>
      </c>
      <c r="AR47" s="17">
        <f>AQ47+7</f>
        <v>46327</v>
      </c>
      <c r="AS47" s="17">
        <f>AR47+7</f>
        <v>46334</v>
      </c>
      <c r="AT47" s="17">
        <f>AS47+7</f>
        <v>46341</v>
      </c>
      <c r="AU47" s="17">
        <f>AT47+7</f>
        <v>46348</v>
      </c>
      <c r="AV47" s="17">
        <f>AU47+7</f>
        <v>46355</v>
      </c>
      <c r="AW47" s="10" t="s">
        <v>73</v>
      </c>
      <c r="AX47" s="36"/>
      <c r="AY47" s="36"/>
      <c r="AZ47" s="36" t="s">
        <v>53</v>
      </c>
    </row>
    <row r="48" spans="1:52" ht="14.5" x14ac:dyDescent="0.35">
      <c r="A48" s="2" t="s">
        <v>56</v>
      </c>
      <c r="B48" s="18">
        <f t="shared" ref="B48:B63" si="17">SUM(D48:AV48)</f>
        <v>22.244999999999997</v>
      </c>
      <c r="C48" s="18">
        <f t="shared" ref="C48:C63" si="18">B48-D48-E48-G48-J48-M48-O48-S48-W48-AA48-AE48-AH48-AK48-AL48-AM48-AO48-AH48-AQ48-AR48-AS48-AT48-AU48-AV48</f>
        <v>22.244999999999997</v>
      </c>
      <c r="D48" s="37"/>
      <c r="E48" s="37"/>
      <c r="F48" s="18">
        <v>3</v>
      </c>
      <c r="H48" s="22"/>
      <c r="I48" s="22">
        <v>2</v>
      </c>
      <c r="K48" s="1">
        <v>3</v>
      </c>
      <c r="L48" s="4"/>
      <c r="M48" s="18"/>
      <c r="N48" s="1">
        <v>3</v>
      </c>
      <c r="P48" s="18">
        <v>3</v>
      </c>
      <c r="Q48" s="1">
        <v>3</v>
      </c>
      <c r="R48" s="6">
        <v>2.7749999999999999</v>
      </c>
      <c r="T48" s="18">
        <v>2.4700000000000002</v>
      </c>
      <c r="W48" s="4"/>
      <c r="AP48" s="4"/>
      <c r="AW48" s="2" t="s">
        <v>56</v>
      </c>
      <c r="AX48" s="1" t="str">
        <f t="shared" ref="AX48:AX63" si="19">IF(D48+E48+G48+J48+M48+O48+S48+AA48+AE48+AK48+AL48+AM48+AO48&gt;0,"Y","N")</f>
        <v>N</v>
      </c>
      <c r="AY48" s="1" t="s">
        <v>58</v>
      </c>
      <c r="AZ48" s="1">
        <f t="shared" ref="AZ48:AZ63" si="20">COUNTA(D48:AV48)</f>
        <v>8</v>
      </c>
    </row>
    <row r="49" spans="1:52" ht="14.5" x14ac:dyDescent="0.35">
      <c r="A49" s="2" t="s">
        <v>94</v>
      </c>
      <c r="B49" s="18">
        <f t="shared" si="17"/>
        <v>21.494999999999997</v>
      </c>
      <c r="C49" s="18">
        <f t="shared" si="18"/>
        <v>16.794999999999998</v>
      </c>
      <c r="D49" s="18"/>
      <c r="E49" s="18">
        <v>3</v>
      </c>
      <c r="F49" s="1">
        <v>1.93</v>
      </c>
      <c r="H49" s="69"/>
      <c r="I49" s="1">
        <v>2.4700000000000002</v>
      </c>
      <c r="J49" s="1">
        <v>1.7</v>
      </c>
      <c r="K49" s="1">
        <v>3</v>
      </c>
      <c r="N49" s="1">
        <v>2</v>
      </c>
      <c r="P49" s="6">
        <v>2.4649999999999999</v>
      </c>
      <c r="Q49" s="6" t="s">
        <v>83</v>
      </c>
      <c r="R49" s="1">
        <v>3</v>
      </c>
      <c r="T49" s="1">
        <v>1.93</v>
      </c>
      <c r="X49" s="37"/>
      <c r="AA49" s="37"/>
      <c r="AQ49" s="4"/>
      <c r="AW49" s="2" t="s">
        <v>90</v>
      </c>
      <c r="AX49" s="1" t="str">
        <f t="shared" si="19"/>
        <v>Y</v>
      </c>
      <c r="AY49" s="1" t="s">
        <v>58</v>
      </c>
      <c r="AZ49" s="1">
        <f t="shared" si="20"/>
        <v>10</v>
      </c>
    </row>
    <row r="50" spans="1:52" ht="14.5" x14ac:dyDescent="0.35">
      <c r="A50" s="2" t="s">
        <v>93</v>
      </c>
      <c r="B50" s="18">
        <f t="shared" si="17"/>
        <v>19.47</v>
      </c>
      <c r="C50" s="18">
        <f t="shared" si="18"/>
        <v>16.47</v>
      </c>
      <c r="D50" s="18"/>
      <c r="E50" s="18"/>
      <c r="F50" s="18">
        <v>2.4700000000000002</v>
      </c>
      <c r="H50" s="22"/>
      <c r="I50" s="22">
        <v>3</v>
      </c>
      <c r="K50" s="1">
        <v>2</v>
      </c>
      <c r="L50" s="6">
        <v>0</v>
      </c>
      <c r="N50" s="1">
        <v>2</v>
      </c>
      <c r="O50" s="1">
        <v>3</v>
      </c>
      <c r="P50" s="1">
        <v>2</v>
      </c>
      <c r="Q50" s="18">
        <v>2</v>
      </c>
      <c r="R50" s="22"/>
      <c r="S50" s="75"/>
      <c r="T50" s="18">
        <v>3</v>
      </c>
      <c r="AI50" s="4"/>
      <c r="AW50" s="2" t="s">
        <v>87</v>
      </c>
      <c r="AX50" s="1" t="str">
        <f t="shared" si="19"/>
        <v>Y</v>
      </c>
      <c r="AY50" s="1" t="s">
        <v>58</v>
      </c>
      <c r="AZ50" s="1">
        <f t="shared" si="20"/>
        <v>9</v>
      </c>
    </row>
    <row r="51" spans="1:52" ht="14.5" x14ac:dyDescent="0.35">
      <c r="A51" s="2" t="s">
        <v>63</v>
      </c>
      <c r="B51" s="18">
        <f t="shared" si="17"/>
        <v>17.649999999999999</v>
      </c>
      <c r="C51" s="18">
        <f t="shared" si="18"/>
        <v>15.649999999999999</v>
      </c>
      <c r="D51" s="18"/>
      <c r="E51" s="18"/>
      <c r="F51" s="1">
        <v>3</v>
      </c>
      <c r="H51" s="69"/>
      <c r="I51" s="6">
        <v>2.5</v>
      </c>
      <c r="K51" s="1">
        <v>2</v>
      </c>
      <c r="O51" s="1">
        <v>2</v>
      </c>
      <c r="P51" s="1">
        <v>2.5499999999999998</v>
      </c>
      <c r="R51" s="1">
        <v>2.6</v>
      </c>
      <c r="T51" s="1">
        <v>3</v>
      </c>
      <c r="AC51" s="4"/>
      <c r="AJ51" s="4"/>
      <c r="AW51" s="2" t="s">
        <v>63</v>
      </c>
      <c r="AX51" s="1" t="str">
        <f t="shared" si="19"/>
        <v>Y</v>
      </c>
      <c r="AY51" s="1" t="s">
        <v>58</v>
      </c>
      <c r="AZ51" s="1">
        <f t="shared" si="20"/>
        <v>7</v>
      </c>
    </row>
    <row r="52" spans="1:52" ht="14.5" x14ac:dyDescent="0.35">
      <c r="A52" s="2" t="s">
        <v>81</v>
      </c>
      <c r="B52" s="18">
        <f t="shared" si="17"/>
        <v>16.492999999999999</v>
      </c>
      <c r="C52" s="18">
        <f t="shared" si="18"/>
        <v>16.492999999999999</v>
      </c>
      <c r="D52" s="18"/>
      <c r="E52" s="18"/>
      <c r="F52" s="1">
        <v>2.4700000000000002</v>
      </c>
      <c r="H52" s="70"/>
      <c r="I52" s="1">
        <v>3</v>
      </c>
      <c r="K52" s="1">
        <v>2.5499999999999998</v>
      </c>
      <c r="N52" s="6">
        <v>2.673</v>
      </c>
      <c r="P52" s="1">
        <v>2</v>
      </c>
      <c r="R52" s="1">
        <v>2.2999999999999998</v>
      </c>
      <c r="T52" s="1">
        <v>1.5</v>
      </c>
      <c r="W52" s="4"/>
      <c r="AB52" s="4"/>
      <c r="AC52" s="4"/>
      <c r="AQ52" s="4"/>
      <c r="AU52" s="4"/>
      <c r="AW52" s="2" t="s">
        <v>81</v>
      </c>
      <c r="AX52" s="1" t="str">
        <f t="shared" si="19"/>
        <v>N</v>
      </c>
      <c r="AY52" s="1" t="s">
        <v>58</v>
      </c>
      <c r="AZ52" s="1">
        <f t="shared" si="20"/>
        <v>7</v>
      </c>
    </row>
    <row r="53" spans="1:52" ht="14.5" x14ac:dyDescent="0.35">
      <c r="A53" s="2" t="s">
        <v>65</v>
      </c>
      <c r="B53" s="18">
        <f t="shared" si="17"/>
        <v>13.17</v>
      </c>
      <c r="C53" s="18">
        <f t="shared" si="18"/>
        <v>13.17</v>
      </c>
      <c r="D53" s="18"/>
      <c r="E53" s="18"/>
      <c r="H53" s="69"/>
      <c r="K53" s="22"/>
      <c r="N53" s="1">
        <v>3</v>
      </c>
      <c r="O53" s="4"/>
      <c r="P53" s="1">
        <v>3</v>
      </c>
      <c r="Q53" s="1">
        <v>3</v>
      </c>
      <c r="R53" s="1">
        <v>1.7</v>
      </c>
      <c r="T53" s="1">
        <v>2.4700000000000002</v>
      </c>
      <c r="AT53" s="4"/>
      <c r="AW53" s="2" t="s">
        <v>65</v>
      </c>
      <c r="AX53" s="1" t="str">
        <f t="shared" si="19"/>
        <v>N</v>
      </c>
      <c r="AY53" s="1" t="s">
        <v>58</v>
      </c>
      <c r="AZ53" s="1">
        <f t="shared" si="20"/>
        <v>5</v>
      </c>
    </row>
    <row r="54" spans="1:52" ht="14.5" x14ac:dyDescent="0.35">
      <c r="A54" s="2" t="s">
        <v>69</v>
      </c>
      <c r="B54" s="18">
        <f t="shared" si="17"/>
        <v>10.875</v>
      </c>
      <c r="C54" s="18">
        <f t="shared" si="18"/>
        <v>10.875</v>
      </c>
      <c r="D54" s="18"/>
      <c r="E54" s="18"/>
      <c r="F54" s="1">
        <v>1.5</v>
      </c>
      <c r="H54" s="76"/>
      <c r="I54" s="1">
        <v>1.5</v>
      </c>
      <c r="K54" s="1">
        <v>1.5</v>
      </c>
      <c r="P54" s="1">
        <v>1.75</v>
      </c>
      <c r="Q54" s="1">
        <v>1.5</v>
      </c>
      <c r="R54" s="1">
        <v>1.5</v>
      </c>
      <c r="T54" s="6">
        <v>1.625</v>
      </c>
      <c r="X54" s="4"/>
      <c r="AF54" s="4"/>
      <c r="AJ54" s="18"/>
      <c r="AW54" s="72" t="s">
        <v>69</v>
      </c>
      <c r="AX54" s="1" t="str">
        <f t="shared" si="19"/>
        <v>N</v>
      </c>
      <c r="AY54" s="1" t="s">
        <v>58</v>
      </c>
      <c r="AZ54" s="1">
        <f t="shared" si="20"/>
        <v>7</v>
      </c>
    </row>
    <row r="55" spans="1:52" ht="14.5" x14ac:dyDescent="0.35">
      <c r="A55" s="2" t="s">
        <v>95</v>
      </c>
      <c r="B55" s="18">
        <f t="shared" si="17"/>
        <v>10.86</v>
      </c>
      <c r="C55" s="18">
        <f t="shared" si="18"/>
        <v>9.36</v>
      </c>
      <c r="D55" s="37"/>
      <c r="E55" s="37"/>
      <c r="F55" s="18">
        <v>1.93</v>
      </c>
      <c r="H55" s="22"/>
      <c r="J55" s="1">
        <v>1.5</v>
      </c>
      <c r="K55" s="6">
        <v>1.93</v>
      </c>
      <c r="L55" s="4"/>
      <c r="M55" s="18"/>
      <c r="P55" s="18"/>
      <c r="Q55" s="1">
        <v>1.5</v>
      </c>
      <c r="R55" s="1">
        <v>2</v>
      </c>
      <c r="T55" s="18">
        <v>2</v>
      </c>
      <c r="AW55" s="2" t="s">
        <v>91</v>
      </c>
      <c r="AX55" s="1" t="str">
        <f t="shared" si="19"/>
        <v>Y</v>
      </c>
      <c r="AY55" s="1" t="s">
        <v>58</v>
      </c>
      <c r="AZ55" s="1">
        <f t="shared" si="20"/>
        <v>6</v>
      </c>
    </row>
    <row r="56" spans="1:52" ht="14.5" x14ac:dyDescent="0.35">
      <c r="A56" s="2" t="s">
        <v>55</v>
      </c>
      <c r="B56" s="18">
        <f t="shared" si="17"/>
        <v>10</v>
      </c>
      <c r="C56" s="18">
        <f t="shared" si="18"/>
        <v>10</v>
      </c>
      <c r="D56" s="18"/>
      <c r="E56" s="18"/>
      <c r="F56" s="18">
        <v>1.5</v>
      </c>
      <c r="H56" s="22"/>
      <c r="I56" s="22">
        <v>1.5</v>
      </c>
      <c r="K56" s="1">
        <v>1.5</v>
      </c>
      <c r="N56" s="4">
        <v>1.5</v>
      </c>
      <c r="R56" s="1">
        <v>3</v>
      </c>
      <c r="T56" s="1">
        <v>1</v>
      </c>
      <c r="AW56" s="2" t="s">
        <v>55</v>
      </c>
      <c r="AX56" s="1" t="str">
        <f t="shared" si="19"/>
        <v>N</v>
      </c>
      <c r="AY56" s="1" t="s">
        <v>58</v>
      </c>
      <c r="AZ56" s="1">
        <f t="shared" si="20"/>
        <v>6</v>
      </c>
    </row>
    <row r="57" spans="1:52" ht="14.5" x14ac:dyDescent="0.35">
      <c r="A57" s="2" t="s">
        <v>74</v>
      </c>
      <c r="B57" s="18">
        <f t="shared" si="17"/>
        <v>7.5</v>
      </c>
      <c r="C57" s="18">
        <f t="shared" si="18"/>
        <v>7.5</v>
      </c>
      <c r="D57" s="1"/>
      <c r="E57" s="1"/>
      <c r="N57" s="1">
        <v>1.5</v>
      </c>
      <c r="P57" s="1">
        <v>1.5</v>
      </c>
      <c r="Q57" s="1">
        <v>1.5</v>
      </c>
      <c r="R57" s="1">
        <v>1.5</v>
      </c>
      <c r="T57" s="1">
        <v>1.5</v>
      </c>
      <c r="AD57" s="4"/>
      <c r="AW57" s="2" t="s">
        <v>74</v>
      </c>
      <c r="AX57" s="1" t="str">
        <f t="shared" si="19"/>
        <v>N</v>
      </c>
      <c r="AY57" s="1" t="s">
        <v>58</v>
      </c>
      <c r="AZ57" s="1">
        <f t="shared" si="20"/>
        <v>5</v>
      </c>
    </row>
    <row r="58" spans="1:52" ht="14.5" x14ac:dyDescent="0.35">
      <c r="A58" s="2" t="s">
        <v>66</v>
      </c>
      <c r="B58" s="18">
        <f t="shared" si="17"/>
        <v>7.47</v>
      </c>
      <c r="C58" s="18">
        <f t="shared" si="18"/>
        <v>5.52</v>
      </c>
      <c r="D58" s="18"/>
      <c r="E58" s="18"/>
      <c r="F58" s="6">
        <v>1.84</v>
      </c>
      <c r="H58" s="76"/>
      <c r="I58" s="1">
        <v>1.93</v>
      </c>
      <c r="K58" s="1">
        <v>1.75</v>
      </c>
      <c r="M58" s="1">
        <v>1.95</v>
      </c>
      <c r="X58" s="4"/>
      <c r="AF58" s="4"/>
      <c r="AJ58" s="18"/>
      <c r="AS58" s="4"/>
      <c r="AW58" s="2" t="s">
        <v>66</v>
      </c>
      <c r="AX58" s="1" t="str">
        <f t="shared" si="19"/>
        <v>Y</v>
      </c>
      <c r="AY58" s="1" t="s">
        <v>58</v>
      </c>
      <c r="AZ58" s="1">
        <f t="shared" si="20"/>
        <v>4</v>
      </c>
    </row>
    <row r="59" spans="1:52" ht="14.5" x14ac:dyDescent="0.35">
      <c r="A59" s="2" t="s">
        <v>98</v>
      </c>
      <c r="B59" s="18">
        <f t="shared" si="17"/>
        <v>4.75</v>
      </c>
      <c r="C59" s="18">
        <f t="shared" si="18"/>
        <v>4.75</v>
      </c>
      <c r="D59" s="18"/>
      <c r="E59" s="18"/>
      <c r="F59" s="4"/>
      <c r="H59" s="76"/>
      <c r="P59" s="18">
        <v>1.5</v>
      </c>
      <c r="R59" s="1">
        <v>1.5</v>
      </c>
      <c r="T59" s="18">
        <v>1.75</v>
      </c>
      <c r="X59" s="4"/>
      <c r="AF59" s="4"/>
      <c r="AJ59" s="18"/>
      <c r="AS59" s="4"/>
      <c r="AW59" s="2" t="s">
        <v>98</v>
      </c>
      <c r="AX59" s="1" t="str">
        <f t="shared" si="19"/>
        <v>N</v>
      </c>
      <c r="AY59" s="1" t="s">
        <v>58</v>
      </c>
      <c r="AZ59" s="1">
        <f t="shared" si="20"/>
        <v>3</v>
      </c>
    </row>
    <row r="60" spans="1:52" ht="14.5" x14ac:dyDescent="0.35">
      <c r="A60" s="2" t="s">
        <v>85</v>
      </c>
      <c r="B60" s="18">
        <f t="shared" si="17"/>
        <v>4</v>
      </c>
      <c r="C60" s="18">
        <f t="shared" si="18"/>
        <v>3</v>
      </c>
      <c r="D60" s="18"/>
      <c r="E60" s="18"/>
      <c r="F60" s="4"/>
      <c r="H60" s="76"/>
      <c r="N60" s="1">
        <v>1.5</v>
      </c>
      <c r="O60" s="1">
        <v>1</v>
      </c>
      <c r="P60" s="1">
        <v>1.5</v>
      </c>
      <c r="X60" s="4"/>
      <c r="AF60" s="4"/>
      <c r="AJ60" s="18"/>
      <c r="AS60" s="4"/>
      <c r="AW60" s="2" t="s">
        <v>85</v>
      </c>
      <c r="AX60" s="1" t="str">
        <f t="shared" si="19"/>
        <v>Y</v>
      </c>
      <c r="AY60" s="1" t="s">
        <v>58</v>
      </c>
      <c r="AZ60" s="1">
        <f t="shared" si="20"/>
        <v>3</v>
      </c>
    </row>
    <row r="61" spans="1:52" ht="14.5" x14ac:dyDescent="0.35">
      <c r="A61" s="2" t="s">
        <v>64</v>
      </c>
      <c r="B61" s="18">
        <f t="shared" si="17"/>
        <v>2.4700000000000002</v>
      </c>
      <c r="C61" s="18">
        <f t="shared" si="18"/>
        <v>2.4700000000000002</v>
      </c>
      <c r="D61" s="37"/>
      <c r="E61" s="37"/>
      <c r="F61" s="37"/>
      <c r="H61" s="22"/>
      <c r="L61" s="4"/>
      <c r="M61" s="18"/>
      <c r="P61" s="18"/>
      <c r="R61" s="1">
        <v>2.4700000000000002</v>
      </c>
      <c r="T61" s="18"/>
      <c r="AW61" s="2" t="s">
        <v>64</v>
      </c>
      <c r="AX61" s="1" t="str">
        <f t="shared" si="19"/>
        <v>N</v>
      </c>
      <c r="AY61" s="1" t="s">
        <v>58</v>
      </c>
      <c r="AZ61" s="1">
        <f t="shared" si="20"/>
        <v>1</v>
      </c>
    </row>
    <row r="62" spans="1:52" ht="14.5" x14ac:dyDescent="0.35">
      <c r="A62" s="2" t="s">
        <v>82</v>
      </c>
      <c r="B62" s="18">
        <f t="shared" si="17"/>
        <v>1.9</v>
      </c>
      <c r="C62" s="18">
        <f t="shared" si="18"/>
        <v>1.9</v>
      </c>
      <c r="D62" s="18"/>
      <c r="E62" s="18"/>
      <c r="F62" s="4"/>
      <c r="H62" s="76"/>
      <c r="R62" s="1">
        <v>1.9</v>
      </c>
      <c r="X62" s="4"/>
      <c r="AF62" s="4"/>
      <c r="AJ62" s="18"/>
      <c r="AS62" s="4"/>
      <c r="AW62" s="2" t="s">
        <v>82</v>
      </c>
      <c r="AX62" s="1" t="str">
        <f t="shared" si="19"/>
        <v>N</v>
      </c>
      <c r="AY62" s="1" t="s">
        <v>58</v>
      </c>
      <c r="AZ62" s="1">
        <f t="shared" si="20"/>
        <v>1</v>
      </c>
    </row>
    <row r="63" spans="1:52" ht="14.5" x14ac:dyDescent="0.35">
      <c r="A63" s="2" t="s">
        <v>59</v>
      </c>
      <c r="B63" s="18">
        <f t="shared" si="17"/>
        <v>1.5</v>
      </c>
      <c r="C63" s="18">
        <f t="shared" si="18"/>
        <v>1.5</v>
      </c>
      <c r="D63" s="37"/>
      <c r="E63" s="37"/>
      <c r="F63" s="18"/>
      <c r="H63" s="22"/>
      <c r="K63" s="4"/>
      <c r="L63" s="4"/>
      <c r="M63" s="18"/>
      <c r="P63" s="18"/>
      <c r="R63" s="1">
        <v>1.5</v>
      </c>
      <c r="T63" s="18"/>
      <c r="AW63" s="2" t="s">
        <v>59</v>
      </c>
      <c r="AX63" s="1" t="str">
        <f t="shared" si="19"/>
        <v>N</v>
      </c>
      <c r="AY63" s="1" t="s">
        <v>58</v>
      </c>
      <c r="AZ63" s="1">
        <f t="shared" si="20"/>
        <v>1</v>
      </c>
    </row>
    <row r="64" spans="1:52" ht="14.5" x14ac:dyDescent="0.35">
      <c r="B64" s="18"/>
      <c r="C64" s="18"/>
      <c r="D64" s="18"/>
      <c r="E64" s="18"/>
      <c r="H64" s="1" t="s">
        <v>60</v>
      </c>
      <c r="L64" s="1" t="s">
        <v>60</v>
      </c>
      <c r="AK64" s="71"/>
      <c r="AR64" s="74"/>
    </row>
    <row r="65" spans="1:52" s="4" customFormat="1" ht="14.5" x14ac:dyDescent="0.35">
      <c r="A65" s="10" t="s">
        <v>71</v>
      </c>
      <c r="B65" s="20" t="s">
        <v>3</v>
      </c>
      <c r="C65" s="20"/>
      <c r="D65" s="38" t="s">
        <v>5</v>
      </c>
      <c r="E65" s="12" t="s">
        <v>11</v>
      </c>
      <c r="F65" s="8" t="s">
        <v>6</v>
      </c>
      <c r="G65" s="31" t="s">
        <v>7</v>
      </c>
      <c r="H65" s="8" t="s">
        <v>8</v>
      </c>
      <c r="I65" s="8" t="s">
        <v>9</v>
      </c>
      <c r="J65" s="23" t="s">
        <v>10</v>
      </c>
      <c r="K65" s="8" t="s">
        <v>12</v>
      </c>
      <c r="L65" s="8" t="s">
        <v>13</v>
      </c>
      <c r="M65" s="31" t="s">
        <v>75</v>
      </c>
      <c r="N65" s="8" t="s">
        <v>14</v>
      </c>
      <c r="O65" s="23" t="s">
        <v>15</v>
      </c>
      <c r="P65" s="8" t="s">
        <v>16</v>
      </c>
      <c r="Q65" s="14" t="s">
        <v>17</v>
      </c>
      <c r="R65" s="8" t="s">
        <v>18</v>
      </c>
      <c r="S65" s="23" t="s">
        <v>19</v>
      </c>
      <c r="T65" s="8" t="s">
        <v>20</v>
      </c>
      <c r="U65" s="8" t="s">
        <v>21</v>
      </c>
      <c r="V65" s="8" t="s">
        <v>22</v>
      </c>
      <c r="W65" s="27" t="s">
        <v>23</v>
      </c>
      <c r="X65" s="8" t="s">
        <v>24</v>
      </c>
      <c r="Y65" s="27" t="s">
        <v>25</v>
      </c>
      <c r="Z65" s="8" t="s">
        <v>26</v>
      </c>
      <c r="AA65" s="30" t="s">
        <v>27</v>
      </c>
      <c r="AB65" s="8" t="s">
        <v>28</v>
      </c>
      <c r="AC65" s="14" t="s">
        <v>11</v>
      </c>
      <c r="AD65" s="8" t="s">
        <v>29</v>
      </c>
      <c r="AE65" s="12" t="s">
        <v>30</v>
      </c>
      <c r="AF65" s="8" t="s">
        <v>31</v>
      </c>
      <c r="AG65" s="14" t="s">
        <v>32</v>
      </c>
      <c r="AH65" s="14" t="s">
        <v>33</v>
      </c>
      <c r="AI65" s="8" t="s">
        <v>34</v>
      </c>
      <c r="AJ65" s="8" t="s">
        <v>35</v>
      </c>
      <c r="AK65" s="31" t="s">
        <v>36</v>
      </c>
      <c r="AL65" s="31" t="s">
        <v>37</v>
      </c>
      <c r="AM65" s="31" t="s">
        <v>38</v>
      </c>
      <c r="AN65" s="14" t="s">
        <v>40</v>
      </c>
      <c r="AO65" s="12" t="s">
        <v>39</v>
      </c>
      <c r="AP65" s="14" t="s">
        <v>41</v>
      </c>
      <c r="AQ65" s="16" t="s">
        <v>42</v>
      </c>
      <c r="AR65" s="16" t="s">
        <v>43</v>
      </c>
      <c r="AS65" s="16" t="s">
        <v>44</v>
      </c>
      <c r="AT65" s="16" t="s">
        <v>45</v>
      </c>
      <c r="AU65" s="16" t="s">
        <v>46</v>
      </c>
      <c r="AV65" s="16" t="s">
        <v>47</v>
      </c>
      <c r="AW65" s="10" t="s">
        <v>71</v>
      </c>
      <c r="AX65" s="36" t="s">
        <v>72</v>
      </c>
      <c r="AY65" s="36"/>
    </row>
    <row r="66" spans="1:52" ht="14.5" x14ac:dyDescent="0.35">
      <c r="A66" s="10" t="s">
        <v>73</v>
      </c>
      <c r="B66" s="20" t="s">
        <v>51</v>
      </c>
      <c r="C66" s="20"/>
      <c r="D66" s="13">
        <v>46137</v>
      </c>
      <c r="E66" s="13">
        <v>46138</v>
      </c>
      <c r="F66" s="9">
        <v>46148</v>
      </c>
      <c r="G66" s="13">
        <v>46151</v>
      </c>
      <c r="H66" s="9">
        <v>46155</v>
      </c>
      <c r="I66" s="9">
        <v>46162</v>
      </c>
      <c r="J66" s="13">
        <v>46165</v>
      </c>
      <c r="K66" s="9">
        <v>46169</v>
      </c>
      <c r="L66" s="9">
        <v>46176</v>
      </c>
      <c r="M66" s="13">
        <v>46178</v>
      </c>
      <c r="N66" s="9">
        <v>46183</v>
      </c>
      <c r="O66" s="13">
        <v>46186</v>
      </c>
      <c r="P66" s="9">
        <v>46190</v>
      </c>
      <c r="Q66" s="15">
        <v>46193</v>
      </c>
      <c r="R66" s="9">
        <v>46197</v>
      </c>
      <c r="S66" s="13">
        <v>46199</v>
      </c>
      <c r="T66" s="9">
        <v>46204</v>
      </c>
      <c r="U66" s="9">
        <v>46211</v>
      </c>
      <c r="V66" s="9">
        <v>46218</v>
      </c>
      <c r="W66" s="15">
        <v>46222</v>
      </c>
      <c r="X66" s="9">
        <v>46225</v>
      </c>
      <c r="Y66" s="15">
        <v>46228</v>
      </c>
      <c r="Z66" s="9">
        <v>46232</v>
      </c>
      <c r="AA66" s="13">
        <v>46234</v>
      </c>
      <c r="AB66" s="9">
        <v>46239</v>
      </c>
      <c r="AC66" s="15">
        <v>46243</v>
      </c>
      <c r="AD66" s="9">
        <v>46246</v>
      </c>
      <c r="AE66" s="13">
        <v>46249</v>
      </c>
      <c r="AF66" s="9">
        <v>46253</v>
      </c>
      <c r="AG66" s="15">
        <v>46256</v>
      </c>
      <c r="AH66" s="15">
        <v>46257</v>
      </c>
      <c r="AI66" s="9">
        <v>46260</v>
      </c>
      <c r="AJ66" s="9">
        <v>46267</v>
      </c>
      <c r="AK66" s="13">
        <v>46277</v>
      </c>
      <c r="AL66" s="13">
        <v>46278</v>
      </c>
      <c r="AM66" s="13">
        <v>46278</v>
      </c>
      <c r="AN66" s="15">
        <v>46285</v>
      </c>
      <c r="AO66" s="13">
        <v>46291</v>
      </c>
      <c r="AP66" s="15">
        <v>46306</v>
      </c>
      <c r="AQ66" s="17">
        <v>46320</v>
      </c>
      <c r="AR66" s="17">
        <f>AQ66+7</f>
        <v>46327</v>
      </c>
      <c r="AS66" s="17">
        <f>AR66+7</f>
        <v>46334</v>
      </c>
      <c r="AT66" s="17">
        <f>AS66+7</f>
        <v>46341</v>
      </c>
      <c r="AU66" s="17">
        <f>AT66+7</f>
        <v>46348</v>
      </c>
      <c r="AV66" s="17">
        <f>AU66+7</f>
        <v>46355</v>
      </c>
      <c r="AW66" s="10" t="s">
        <v>73</v>
      </c>
      <c r="AX66" s="36"/>
      <c r="AY66" s="36"/>
    </row>
    <row r="67" spans="1:52" ht="14.5" x14ac:dyDescent="0.35"/>
    <row r="68" spans="1:52" ht="14.5" x14ac:dyDescent="0.35"/>
    <row r="69" spans="1:52" s="40" customFormat="1" ht="14.5" x14ac:dyDescent="0.35">
      <c r="A69" s="39" t="s">
        <v>76</v>
      </c>
      <c r="B69" s="39"/>
      <c r="C69" s="39"/>
      <c r="D69" s="39">
        <f t="shared" ref="D69:AW69" si="21">COUNTA(D4:D10)+COUNTA(D14:D22)+COUNTA(D26:D32)</f>
        <v>2</v>
      </c>
      <c r="E69" s="39">
        <f t="shared" si="21"/>
        <v>3</v>
      </c>
      <c r="F69" s="39">
        <f>COUNTA(F4:F10)+COUNTA(F14:F22)+COUNTA(F26)+COUNTA(F30:F31)</f>
        <v>9</v>
      </c>
      <c r="G69" s="39">
        <f t="shared" ref="G69:AV69" si="22">COUNTA(G4:G10)+COUNTA(G14:G22)+COUNTA(G26)+COUNTA(G30:G31)</f>
        <v>0</v>
      </c>
      <c r="H69" s="39">
        <f t="shared" si="22"/>
        <v>0</v>
      </c>
      <c r="I69" s="39">
        <f t="shared" si="22"/>
        <v>8</v>
      </c>
      <c r="J69" s="39">
        <f t="shared" si="22"/>
        <v>2</v>
      </c>
      <c r="K69" s="39">
        <f t="shared" si="22"/>
        <v>9</v>
      </c>
      <c r="L69" s="39">
        <f t="shared" si="22"/>
        <v>1</v>
      </c>
      <c r="M69" s="39">
        <f t="shared" si="22"/>
        <v>1</v>
      </c>
      <c r="N69" s="39">
        <f t="shared" si="22"/>
        <v>8</v>
      </c>
      <c r="O69" s="39">
        <f t="shared" si="22"/>
        <v>3</v>
      </c>
      <c r="P69" s="39">
        <f t="shared" si="22"/>
        <v>10</v>
      </c>
      <c r="Q69" s="39">
        <f t="shared" si="22"/>
        <v>7</v>
      </c>
      <c r="R69" s="39">
        <f t="shared" si="22"/>
        <v>13</v>
      </c>
      <c r="S69" s="39">
        <f t="shared" si="22"/>
        <v>0</v>
      </c>
      <c r="T69" s="39">
        <f t="shared" si="22"/>
        <v>11</v>
      </c>
      <c r="U69" s="39">
        <f t="shared" si="22"/>
        <v>0</v>
      </c>
      <c r="V69" s="39">
        <f t="shared" si="22"/>
        <v>0</v>
      </c>
      <c r="W69" s="39">
        <f t="shared" si="22"/>
        <v>0</v>
      </c>
      <c r="X69" s="39">
        <f t="shared" si="22"/>
        <v>0</v>
      </c>
      <c r="Y69" s="39">
        <f t="shared" si="22"/>
        <v>0</v>
      </c>
      <c r="Z69" s="39">
        <f t="shared" si="22"/>
        <v>0</v>
      </c>
      <c r="AA69" s="39">
        <f t="shared" si="22"/>
        <v>0</v>
      </c>
      <c r="AB69" s="39">
        <f t="shared" si="22"/>
        <v>0</v>
      </c>
      <c r="AC69" s="39">
        <f t="shared" si="22"/>
        <v>0</v>
      </c>
      <c r="AD69" s="39">
        <f t="shared" si="22"/>
        <v>0</v>
      </c>
      <c r="AE69" s="39">
        <f t="shared" si="22"/>
        <v>0</v>
      </c>
      <c r="AF69" s="39">
        <f t="shared" si="22"/>
        <v>0</v>
      </c>
      <c r="AG69" s="39">
        <f t="shared" si="22"/>
        <v>0</v>
      </c>
      <c r="AH69" s="39">
        <f t="shared" si="22"/>
        <v>0</v>
      </c>
      <c r="AI69" s="39">
        <f t="shared" si="22"/>
        <v>0</v>
      </c>
      <c r="AJ69" s="39">
        <f t="shared" si="22"/>
        <v>0</v>
      </c>
      <c r="AK69" s="39">
        <f t="shared" si="22"/>
        <v>0</v>
      </c>
      <c r="AL69" s="39">
        <f t="shared" si="22"/>
        <v>0</v>
      </c>
      <c r="AM69" s="39">
        <f t="shared" si="22"/>
        <v>0</v>
      </c>
      <c r="AN69" s="39">
        <f t="shared" si="22"/>
        <v>0</v>
      </c>
      <c r="AO69" s="39">
        <f t="shared" si="22"/>
        <v>0</v>
      </c>
      <c r="AP69" s="39">
        <f t="shared" si="22"/>
        <v>0</v>
      </c>
      <c r="AQ69" s="39">
        <f t="shared" si="22"/>
        <v>0</v>
      </c>
      <c r="AR69" s="39">
        <f t="shared" si="22"/>
        <v>0</v>
      </c>
      <c r="AS69" s="39">
        <f t="shared" si="22"/>
        <v>0</v>
      </c>
      <c r="AT69" s="39">
        <f t="shared" si="22"/>
        <v>0</v>
      </c>
      <c r="AU69" s="39">
        <f t="shared" si="22"/>
        <v>0</v>
      </c>
      <c r="AV69" s="39">
        <f t="shared" si="22"/>
        <v>0</v>
      </c>
      <c r="AW69" s="39">
        <f t="shared" si="21"/>
        <v>20</v>
      </c>
      <c r="AX69" s="39"/>
      <c r="AY69" s="39"/>
      <c r="AZ69" s="39"/>
    </row>
    <row r="70" spans="1:52" ht="14.5" x14ac:dyDescent="0.35">
      <c r="A70" s="2" t="s">
        <v>77</v>
      </c>
      <c r="B70" s="21">
        <f>MAX(D69:AV69)</f>
        <v>13</v>
      </c>
    </row>
    <row r="71" spans="1:52" ht="14.5" x14ac:dyDescent="0.35"/>
    <row r="72" spans="1:52" ht="14.5" x14ac:dyDescent="0.35"/>
    <row r="73" spans="1:52" ht="14.5" x14ac:dyDescent="0.35"/>
    <row r="74" spans="1:52" ht="14.5" x14ac:dyDescent="0.35"/>
    <row r="75" spans="1:52" ht="14.5" x14ac:dyDescent="0.35"/>
    <row r="76" spans="1:52" ht="14.5" x14ac:dyDescent="0.35"/>
    <row r="77" spans="1:52" ht="14.5" x14ac:dyDescent="0.35"/>
    <row r="78" spans="1:52" ht="14.5" x14ac:dyDescent="0.35"/>
    <row r="79" spans="1:52" ht="14.5" x14ac:dyDescent="0.35"/>
    <row r="80" spans="1:52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</sheetData>
  <sortState xmlns:xlrd2="http://schemas.microsoft.com/office/spreadsheetml/2017/richdata2" ref="A48:AZ63">
    <sortCondition descending="1" ref="B48:B63"/>
  </sortState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3E26-5687-47F8-982B-8622E8C6D7E9}">
  <dimension ref="B1:N46"/>
  <sheetViews>
    <sheetView workbookViewId="0">
      <selection activeCell="D22" sqref="D22"/>
    </sheetView>
  </sheetViews>
  <sheetFormatPr defaultRowHeight="14.5" x14ac:dyDescent="0.35"/>
  <cols>
    <col min="1" max="1" width="3.26953125" customWidth="1"/>
    <col min="2" max="2" width="24" customWidth="1"/>
    <col min="3" max="3" width="10.54296875" style="25" bestFit="1" customWidth="1"/>
    <col min="4" max="4" width="8.26953125" style="32" bestFit="1" customWidth="1"/>
    <col min="5" max="5" width="5.1796875" style="25" bestFit="1" customWidth="1"/>
    <col min="7" max="7" width="20.54296875" customWidth="1"/>
    <col min="8" max="8" width="10.54296875" style="34" bestFit="1" customWidth="1"/>
    <col min="9" max="9" width="5.7265625" style="34" customWidth="1"/>
    <col min="10" max="10" width="7.453125" style="34" bestFit="1" customWidth="1"/>
    <col min="14" max="14" width="8.54296875" style="25" customWidth="1"/>
  </cols>
  <sheetData>
    <row r="1" spans="2:14" ht="18.5" x14ac:dyDescent="0.45">
      <c r="B1" s="42" t="s">
        <v>96</v>
      </c>
      <c r="C1" s="43"/>
      <c r="D1" s="44"/>
      <c r="E1" s="45"/>
      <c r="G1" s="42" t="s">
        <v>97</v>
      </c>
      <c r="H1" s="53"/>
      <c r="I1" s="54"/>
      <c r="N1" s="29"/>
    </row>
    <row r="2" spans="2:14" s="26" customFormat="1" ht="15" thickBot="1" x14ac:dyDescent="0.4">
      <c r="B2" s="49" t="s">
        <v>78</v>
      </c>
      <c r="C2" s="50" t="s">
        <v>3</v>
      </c>
      <c r="D2" s="51" t="s">
        <v>72</v>
      </c>
      <c r="E2" s="52" t="s">
        <v>79</v>
      </c>
      <c r="G2" s="49" t="s">
        <v>2</v>
      </c>
      <c r="H2" s="51" t="s">
        <v>80</v>
      </c>
      <c r="I2" s="57" t="s">
        <v>79</v>
      </c>
      <c r="J2" s="33"/>
      <c r="N2" s="29"/>
    </row>
    <row r="3" spans="2:14" x14ac:dyDescent="0.35">
      <c r="B3" s="81" t="s">
        <v>94</v>
      </c>
      <c r="C3" s="82">
        <v>21.494999999999997</v>
      </c>
      <c r="D3" s="73" t="s">
        <v>0</v>
      </c>
      <c r="E3" s="83">
        <v>1</v>
      </c>
      <c r="G3" s="81" t="s">
        <v>56</v>
      </c>
      <c r="H3" s="82">
        <v>22.33</v>
      </c>
      <c r="I3" s="83">
        <v>1</v>
      </c>
      <c r="J3" s="32"/>
    </row>
    <row r="4" spans="2:14" x14ac:dyDescent="0.35">
      <c r="B4" s="46" t="s">
        <v>93</v>
      </c>
      <c r="C4" s="32">
        <v>19.47</v>
      </c>
      <c r="D4" s="34" t="s">
        <v>0</v>
      </c>
      <c r="E4" s="55">
        <v>2</v>
      </c>
      <c r="G4" s="46" t="s">
        <v>87</v>
      </c>
      <c r="H4" s="32">
        <v>16.47</v>
      </c>
      <c r="I4" s="55">
        <v>2</v>
      </c>
      <c r="J4" s="32"/>
      <c r="L4" s="26"/>
    </row>
    <row r="5" spans="2:14" x14ac:dyDescent="0.35">
      <c r="B5" s="46" t="s">
        <v>63</v>
      </c>
      <c r="C5" s="32">
        <v>17.649999999999999</v>
      </c>
      <c r="D5" s="34" t="s">
        <v>0</v>
      </c>
      <c r="E5" s="55">
        <v>3</v>
      </c>
      <c r="G5" s="46" t="s">
        <v>55</v>
      </c>
      <c r="H5" s="32">
        <v>10</v>
      </c>
      <c r="I5" s="55">
        <v>3</v>
      </c>
      <c r="J5" s="32"/>
    </row>
    <row r="6" spans="2:14" x14ac:dyDescent="0.35">
      <c r="B6" s="46" t="s">
        <v>95</v>
      </c>
      <c r="C6" s="32">
        <v>10.86</v>
      </c>
      <c r="D6" s="34" t="s">
        <v>0</v>
      </c>
      <c r="E6" s="55">
        <v>4</v>
      </c>
      <c r="G6" s="46" t="s">
        <v>91</v>
      </c>
      <c r="H6" s="32">
        <v>9.36</v>
      </c>
      <c r="I6" s="55">
        <v>4</v>
      </c>
      <c r="J6" s="32"/>
    </row>
    <row r="7" spans="2:14" x14ac:dyDescent="0.35">
      <c r="B7" s="46" t="s">
        <v>66</v>
      </c>
      <c r="C7" s="32">
        <v>7.47</v>
      </c>
      <c r="D7" s="34" t="s">
        <v>0</v>
      </c>
      <c r="E7" s="55">
        <v>5</v>
      </c>
      <c r="G7" s="46" t="s">
        <v>98</v>
      </c>
      <c r="H7" s="32">
        <v>4.75</v>
      </c>
      <c r="I7" s="55">
        <v>5</v>
      </c>
      <c r="J7" s="32"/>
      <c r="L7" s="41"/>
    </row>
    <row r="8" spans="2:14" x14ac:dyDescent="0.35">
      <c r="B8" s="46" t="s">
        <v>85</v>
      </c>
      <c r="C8" s="32">
        <v>4</v>
      </c>
      <c r="D8" s="34" t="s">
        <v>0</v>
      </c>
      <c r="E8" s="55">
        <v>6</v>
      </c>
      <c r="G8" s="46" t="s">
        <v>64</v>
      </c>
      <c r="H8" s="32">
        <v>2.5499999999999998</v>
      </c>
      <c r="I8" s="55">
        <v>6</v>
      </c>
      <c r="J8" s="32"/>
    </row>
    <row r="9" spans="2:14" ht="15" thickBot="1" x14ac:dyDescent="0.4">
      <c r="B9" s="46" t="s">
        <v>56</v>
      </c>
      <c r="C9" s="32">
        <v>22.33</v>
      </c>
      <c r="D9" s="34" t="s">
        <v>58</v>
      </c>
      <c r="E9" s="55"/>
      <c r="G9" s="47" t="s">
        <v>59</v>
      </c>
      <c r="H9" s="48">
        <v>1.75</v>
      </c>
      <c r="I9" s="56">
        <v>7</v>
      </c>
      <c r="J9" s="32"/>
    </row>
    <row r="10" spans="2:14" ht="15" thickBot="1" x14ac:dyDescent="0.4">
      <c r="B10" s="46" t="s">
        <v>81</v>
      </c>
      <c r="C10" s="32">
        <v>16.492999999999999</v>
      </c>
      <c r="D10" s="34" t="s">
        <v>58</v>
      </c>
      <c r="E10" s="55"/>
      <c r="H10" s="32"/>
      <c r="J10" s="32"/>
    </row>
    <row r="11" spans="2:14" ht="15" thickBot="1" x14ac:dyDescent="0.4">
      <c r="B11" s="46" t="s">
        <v>65</v>
      </c>
      <c r="C11" s="32">
        <v>13.17</v>
      </c>
      <c r="D11" s="34" t="s">
        <v>58</v>
      </c>
      <c r="E11" s="55"/>
      <c r="G11" s="58" t="s">
        <v>67</v>
      </c>
      <c r="H11" s="59" t="s">
        <v>80</v>
      </c>
      <c r="I11" s="60" t="s">
        <v>79</v>
      </c>
      <c r="J11" s="32"/>
    </row>
    <row r="12" spans="2:14" ht="15" thickBot="1" x14ac:dyDescent="0.4">
      <c r="B12" s="46" t="s">
        <v>69</v>
      </c>
      <c r="C12" s="32">
        <v>10.875</v>
      </c>
      <c r="D12" s="34" t="s">
        <v>58</v>
      </c>
      <c r="E12" s="55"/>
      <c r="G12" s="47" t="s">
        <v>74</v>
      </c>
      <c r="H12" s="48">
        <v>7.5</v>
      </c>
      <c r="I12" s="56">
        <v>1</v>
      </c>
      <c r="J12" s="32"/>
    </row>
    <row r="13" spans="2:14" ht="15" thickBot="1" x14ac:dyDescent="0.4">
      <c r="B13" s="46" t="s">
        <v>55</v>
      </c>
      <c r="C13" s="32">
        <v>10</v>
      </c>
      <c r="D13" s="34" t="s">
        <v>58</v>
      </c>
      <c r="E13" s="55"/>
      <c r="H13" s="32"/>
      <c r="J13" s="33"/>
    </row>
    <row r="14" spans="2:14" ht="15" thickBot="1" x14ac:dyDescent="0.4">
      <c r="B14" s="46" t="s">
        <v>74</v>
      </c>
      <c r="C14" s="32">
        <v>7.5</v>
      </c>
      <c r="D14" s="34" t="s">
        <v>58</v>
      </c>
      <c r="E14" s="55"/>
      <c r="G14" s="58" t="s">
        <v>68</v>
      </c>
      <c r="H14" s="59" t="s">
        <v>80</v>
      </c>
      <c r="I14" s="60" t="s">
        <v>79</v>
      </c>
      <c r="J14" s="33"/>
    </row>
    <row r="15" spans="2:14" x14ac:dyDescent="0.35">
      <c r="B15" s="46" t="s">
        <v>98</v>
      </c>
      <c r="C15" s="32">
        <v>4.75</v>
      </c>
      <c r="D15" s="34" t="s">
        <v>58</v>
      </c>
      <c r="E15" s="55"/>
      <c r="G15" s="61" t="s">
        <v>90</v>
      </c>
      <c r="H15" s="32">
        <v>16.795000000000002</v>
      </c>
      <c r="I15" s="55">
        <v>1</v>
      </c>
      <c r="J15" s="32"/>
    </row>
    <row r="16" spans="2:14" x14ac:dyDescent="0.35">
      <c r="B16" s="46" t="s">
        <v>64</v>
      </c>
      <c r="C16" s="32">
        <v>2.4700000000000002</v>
      </c>
      <c r="D16" s="34" t="s">
        <v>58</v>
      </c>
      <c r="E16" s="55"/>
      <c r="G16" s="61" t="s">
        <v>81</v>
      </c>
      <c r="H16" s="32">
        <v>16.492999999999999</v>
      </c>
      <c r="I16" s="55">
        <v>2</v>
      </c>
      <c r="J16" s="32"/>
    </row>
    <row r="17" spans="2:10" x14ac:dyDescent="0.35">
      <c r="B17" s="46" t="s">
        <v>82</v>
      </c>
      <c r="C17" s="32">
        <v>1.9</v>
      </c>
      <c r="D17" s="34" t="s">
        <v>58</v>
      </c>
      <c r="E17" s="55"/>
      <c r="G17" s="61" t="s">
        <v>63</v>
      </c>
      <c r="H17" s="32">
        <v>15.649999999999999</v>
      </c>
      <c r="I17" s="55">
        <v>3</v>
      </c>
      <c r="J17" s="32"/>
    </row>
    <row r="18" spans="2:10" ht="15" thickBot="1" x14ac:dyDescent="0.4">
      <c r="B18" s="47" t="s">
        <v>59</v>
      </c>
      <c r="C18" s="48">
        <v>1.5</v>
      </c>
      <c r="D18" s="28" t="s">
        <v>58</v>
      </c>
      <c r="E18" s="56"/>
      <c r="G18" s="61" t="s">
        <v>65</v>
      </c>
      <c r="H18" s="32">
        <v>13.17</v>
      </c>
      <c r="I18" s="55">
        <v>4</v>
      </c>
      <c r="J18" s="32"/>
    </row>
    <row r="19" spans="2:10" ht="15" thickBot="1" x14ac:dyDescent="0.4">
      <c r="C19" s="32"/>
      <c r="E19" s="32"/>
      <c r="G19" s="61" t="s">
        <v>69</v>
      </c>
      <c r="H19" s="32">
        <v>10.875</v>
      </c>
      <c r="I19" s="55">
        <v>5</v>
      </c>
      <c r="J19" s="32"/>
    </row>
    <row r="20" spans="2:10" ht="15" thickBot="1" x14ac:dyDescent="0.4">
      <c r="B20" s="66" t="s">
        <v>70</v>
      </c>
      <c r="C20" s="67" t="s">
        <v>80</v>
      </c>
      <c r="D20" s="68" t="s">
        <v>79</v>
      </c>
      <c r="E20" s="32"/>
      <c r="G20" s="61" t="s">
        <v>66</v>
      </c>
      <c r="H20" s="32">
        <v>5.52</v>
      </c>
      <c r="I20" s="55">
        <v>6</v>
      </c>
      <c r="J20" s="32"/>
    </row>
    <row r="21" spans="2:10" x14ac:dyDescent="0.35">
      <c r="B21" s="77" t="s">
        <v>65</v>
      </c>
      <c r="C21" s="78">
        <v>5.4700000000000006</v>
      </c>
      <c r="D21" s="79">
        <v>1</v>
      </c>
      <c r="E21" s="32"/>
      <c r="G21" s="61" t="s">
        <v>85</v>
      </c>
      <c r="H21" s="32">
        <v>3</v>
      </c>
      <c r="I21" s="55">
        <v>7</v>
      </c>
      <c r="J21" s="32"/>
    </row>
    <row r="22" spans="2:10" ht="15" thickBot="1" x14ac:dyDescent="0.4">
      <c r="B22" s="61" t="s">
        <v>55</v>
      </c>
      <c r="C22" s="18">
        <v>4</v>
      </c>
      <c r="D22" s="62">
        <v>2</v>
      </c>
      <c r="E22" s="32"/>
      <c r="G22" s="63" t="s">
        <v>82</v>
      </c>
      <c r="H22" s="48">
        <v>1.9</v>
      </c>
      <c r="I22" s="56">
        <v>8</v>
      </c>
      <c r="J22" s="32"/>
    </row>
    <row r="23" spans="2:10" x14ac:dyDescent="0.35">
      <c r="B23" s="61" t="s">
        <v>57</v>
      </c>
      <c r="C23" s="18">
        <v>3.5</v>
      </c>
      <c r="D23" s="62">
        <v>3</v>
      </c>
      <c r="E23" s="32"/>
      <c r="H23" s="32"/>
      <c r="J23" s="32"/>
    </row>
    <row r="24" spans="2:10" x14ac:dyDescent="0.35">
      <c r="B24" s="61" t="s">
        <v>64</v>
      </c>
      <c r="C24" s="18">
        <v>3</v>
      </c>
      <c r="D24" s="62">
        <v>4</v>
      </c>
      <c r="E24" s="32"/>
      <c r="H24" s="32"/>
      <c r="J24" s="32"/>
    </row>
    <row r="25" spans="2:10" x14ac:dyDescent="0.35">
      <c r="B25" s="61" t="s">
        <v>85</v>
      </c>
      <c r="C25" s="18">
        <v>3</v>
      </c>
      <c r="D25" s="62">
        <v>5</v>
      </c>
      <c r="E25" s="32"/>
      <c r="H25" s="32"/>
      <c r="J25" s="32"/>
    </row>
    <row r="26" spans="2:10" x14ac:dyDescent="0.35">
      <c r="B26" s="61" t="s">
        <v>54</v>
      </c>
      <c r="C26" s="18">
        <v>3</v>
      </c>
      <c r="D26" s="62">
        <v>6</v>
      </c>
      <c r="E26" s="32"/>
      <c r="H26" s="32"/>
      <c r="J26" s="32"/>
    </row>
    <row r="27" spans="2:10" x14ac:dyDescent="0.35">
      <c r="B27" s="61" t="s">
        <v>69</v>
      </c>
      <c r="C27" s="18">
        <v>1.93</v>
      </c>
      <c r="D27" s="62">
        <v>7</v>
      </c>
      <c r="E27" s="32"/>
      <c r="H27" s="32"/>
      <c r="J27" s="32"/>
    </row>
    <row r="28" spans="2:10" ht="15" thickBot="1" x14ac:dyDescent="0.4">
      <c r="B28" s="63" t="s">
        <v>59</v>
      </c>
      <c r="C28" s="64">
        <v>1.5</v>
      </c>
      <c r="D28" s="65">
        <v>8</v>
      </c>
      <c r="E28" s="32"/>
      <c r="H28" s="32"/>
      <c r="J28" s="32"/>
    </row>
    <row r="29" spans="2:10" x14ac:dyDescent="0.35">
      <c r="C29" s="32"/>
      <c r="E29" s="32"/>
      <c r="H29" s="32"/>
      <c r="J29" s="33"/>
    </row>
    <row r="30" spans="2:10" x14ac:dyDescent="0.35">
      <c r="C30" s="32"/>
      <c r="E30" s="32"/>
      <c r="G30" s="26"/>
      <c r="H30" s="33"/>
      <c r="I30" s="33"/>
      <c r="J30" s="33"/>
    </row>
    <row r="31" spans="2:10" x14ac:dyDescent="0.35">
      <c r="C31" s="32"/>
      <c r="E31" s="32"/>
      <c r="G31" s="26"/>
      <c r="H31" s="33"/>
      <c r="I31" s="33"/>
      <c r="J31" s="32"/>
    </row>
    <row r="32" spans="2:10" x14ac:dyDescent="0.35">
      <c r="C32" s="32"/>
      <c r="E32" s="32"/>
      <c r="G32" s="2"/>
      <c r="H32" s="32"/>
      <c r="J32" s="32"/>
    </row>
    <row r="33" spans="2:14" x14ac:dyDescent="0.35">
      <c r="C33" s="32"/>
      <c r="E33" s="32"/>
      <c r="G33" s="2"/>
      <c r="H33" s="32"/>
      <c r="J33" s="32"/>
    </row>
    <row r="34" spans="2:14" x14ac:dyDescent="0.35">
      <c r="C34" s="32"/>
      <c r="E34" s="32"/>
      <c r="G34" s="2"/>
      <c r="H34" s="32"/>
      <c r="J34" s="32"/>
    </row>
    <row r="35" spans="2:14" x14ac:dyDescent="0.35">
      <c r="C35" s="32"/>
      <c r="E35" s="32"/>
      <c r="G35" s="2"/>
      <c r="H35" s="32"/>
      <c r="J35" s="32"/>
    </row>
    <row r="36" spans="2:14" x14ac:dyDescent="0.35">
      <c r="C36" s="32"/>
      <c r="E36" s="32"/>
      <c r="G36" s="2"/>
      <c r="H36" s="32"/>
      <c r="J36" s="32"/>
      <c r="N36" s="35"/>
    </row>
    <row r="37" spans="2:14" x14ac:dyDescent="0.35">
      <c r="B37" s="80"/>
      <c r="C37" s="37"/>
      <c r="D37" s="37"/>
      <c r="E37" s="37"/>
      <c r="G37" s="2"/>
      <c r="H37" s="32"/>
      <c r="J37" s="32"/>
    </row>
    <row r="38" spans="2:14" x14ac:dyDescent="0.35">
      <c r="B38" s="2"/>
      <c r="C38" s="18"/>
      <c r="D38" s="40"/>
      <c r="E38" s="18"/>
      <c r="G38" s="2"/>
      <c r="H38" s="32"/>
      <c r="J38" s="32"/>
    </row>
    <row r="39" spans="2:14" x14ac:dyDescent="0.35">
      <c r="B39" s="2"/>
      <c r="C39" s="18"/>
      <c r="D39" s="40"/>
      <c r="E39" s="18"/>
      <c r="G39" s="2"/>
      <c r="H39" s="32"/>
      <c r="J39" s="32"/>
    </row>
    <row r="40" spans="2:14" x14ac:dyDescent="0.35">
      <c r="B40" s="2"/>
      <c r="C40" s="18"/>
      <c r="D40" s="40"/>
      <c r="E40" s="18"/>
      <c r="H40" s="32"/>
      <c r="J40" s="32"/>
    </row>
    <row r="41" spans="2:14" x14ac:dyDescent="0.35">
      <c r="B41" s="2"/>
      <c r="C41" s="18"/>
      <c r="D41" s="40"/>
      <c r="E41" s="18"/>
      <c r="H41" s="32"/>
    </row>
    <row r="42" spans="2:14" x14ac:dyDescent="0.35">
      <c r="B42" s="2"/>
      <c r="C42" s="18"/>
      <c r="D42" s="40"/>
      <c r="E42" s="18"/>
    </row>
    <row r="43" spans="2:14" x14ac:dyDescent="0.35">
      <c r="B43" s="2"/>
      <c r="C43" s="18"/>
      <c r="D43" s="40"/>
      <c r="E43" s="18"/>
    </row>
    <row r="44" spans="2:14" x14ac:dyDescent="0.35">
      <c r="B44" s="2"/>
      <c r="C44" s="18"/>
      <c r="D44" s="40"/>
      <c r="E44" s="18"/>
    </row>
    <row r="45" spans="2:14" x14ac:dyDescent="0.35">
      <c r="B45" s="2"/>
      <c r="C45" s="18"/>
      <c r="D45" s="40"/>
      <c r="E45" s="18"/>
    </row>
    <row r="46" spans="2:14" x14ac:dyDescent="0.35">
      <c r="B46" s="2"/>
      <c r="C46" s="18"/>
      <c r="D46" s="18"/>
      <c r="E46" s="18"/>
    </row>
  </sheetData>
  <sortState xmlns:xlrd2="http://schemas.microsoft.com/office/spreadsheetml/2017/richdata2" ref="B3:E18">
    <sortCondition descending="1" ref="D3:D18"/>
  </sortState>
  <printOptions gridLines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317F197AF496468778D3AE75DF6235" ma:contentTypeVersion="2" ma:contentTypeDescription="Create a new document." ma:contentTypeScope="" ma:versionID="5ae8e1c704b9618a607a4b45904f3d4b">
  <xsd:schema xmlns:xsd="http://www.w3.org/2001/XMLSchema" xmlns:xs="http://www.w3.org/2001/XMLSchema" xmlns:p="http://schemas.microsoft.com/office/2006/metadata/properties" xmlns:ns3="40be8c06-eb4c-4be5-b4ce-f259999f4503" targetNamespace="http://schemas.microsoft.com/office/2006/metadata/properties" ma:root="true" ma:fieldsID="8181b8ca11ed96493cdf1c0e903c04f8" ns3:_="">
    <xsd:import namespace="40be8c06-eb4c-4be5-b4ce-f259999f45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e8c06-eb4c-4be5-b4ce-f259999f4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D39E23-A0E3-4800-8075-39B951C65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e8c06-eb4c-4be5-b4ce-f259999f45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904EC6-EBE8-4679-A3E5-970F6A99BD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AAAB8F-45AE-48DE-B98D-EF6C5C0351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 Pts all races</vt:lpstr>
      <vt:lpstr>CC &amp; HP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doug@ellmore.net</dc:creator>
  <cp:keywords/>
  <dc:description/>
  <cp:lastModifiedBy>James Bradshaw</cp:lastModifiedBy>
  <cp:revision/>
  <dcterms:created xsi:type="dcterms:W3CDTF">2022-06-09T12:54:29Z</dcterms:created>
  <dcterms:modified xsi:type="dcterms:W3CDTF">2026-07-08T10:33:51Z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0x010100D4317F197AF496468778D3AE75DF6235</vt:lpwstr>
  </property>
</Properties>
</file>